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itzjp.sharepoint.com/sites/tm0145-irg/Shared Documents/04_IR資料共有/09.作業ファイル/20240205_FY2023-3Q説明会/04. ファクトシート/"/>
    </mc:Choice>
  </mc:AlternateContent>
  <xr:revisionPtr revIDLastSave="229" documentId="13_ncr:1_{43B5511E-6CEE-45F9-9C02-533AC90D394F}" xr6:coauthVersionLast="43" xr6:coauthVersionMax="47" xr10:uidLastSave="{62BBF0FC-E1E4-4B11-8E91-E5A11D9A4049}"/>
  <bookViews>
    <workbookView xWindow="-120" yWindow="-120" windowWidth="29040" windowHeight="15990" xr2:uid="{F7B3F61C-1EFB-4498-A999-B8B1EA38F35C}"/>
  </bookViews>
  <sheets>
    <sheet name="環境(Inova除く) Env.(exc.Inova)" sheetId="25" r:id="rId1"/>
    <sheet name="環境（Inova）" sheetId="30" r:id="rId2"/>
    <sheet name="環境(連結) Env.(cons.)" sheetId="31" r:id="rId3"/>
    <sheet name="機械・インフラMachinery&amp;Infrastructure" sheetId="23" r:id="rId4"/>
    <sheet name="脱炭素化Carbon Neutral Solution" sheetId="34" r:id="rId5"/>
  </sheets>
  <externalReferences>
    <externalReference r:id="rId6"/>
  </externalReferences>
  <definedNames>
    <definedName name="_Fill" localSheetId="1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" hidden="1">[1]中国九州営業部!#REF!</definedName>
    <definedName name="_Key1" localSheetId="0" hidden="1">[1]中国九州営業部!#REF!</definedName>
    <definedName name="_Key1" localSheetId="2" hidden="1">[1]中国九州営業部!#REF!</definedName>
    <definedName name="_Key1" localSheetId="3" hidden="1">[1]中国九州営業部!#REF!</definedName>
    <definedName name="_Key1" localSheetId="4" hidden="1">[1]中国九州営業部!#REF!</definedName>
    <definedName name="_Key1" hidden="1">[1]中国九州営業部!#REF!</definedName>
    <definedName name="_Order1" hidden="1">255</definedName>
    <definedName name="_PL22" localSheetId="1">#REF!</definedName>
    <definedName name="_PL22" localSheetId="0">#REF!</definedName>
    <definedName name="_PL22" localSheetId="2">#REF!</definedName>
    <definedName name="_PL22">#REF!</definedName>
    <definedName name="_PR1" localSheetId="1">#REF!</definedName>
    <definedName name="_PR1" localSheetId="0">#REF!</definedName>
    <definedName name="_PR1" localSheetId="2">#REF!</definedName>
    <definedName name="_PR1">#REF!</definedName>
    <definedName name="_PR2" localSheetId="1">#REF!</definedName>
    <definedName name="_PR2" localSheetId="0">#REF!</definedName>
    <definedName name="_PR2" localSheetId="2">#REF!</definedName>
    <definedName name="_PR2">#REF!</definedName>
    <definedName name="_PR3" localSheetId="1">#REF!</definedName>
    <definedName name="_PR3" localSheetId="0">#REF!</definedName>
    <definedName name="_PR3" localSheetId="2">#REF!</definedName>
    <definedName name="_PR3">#REF!</definedName>
    <definedName name="_Sort" localSheetId="1" hidden="1">[1]中国九州営業部!#REF!</definedName>
    <definedName name="_Sort" localSheetId="0" hidden="1">[1]中国九州営業部!#REF!</definedName>
    <definedName name="_Sort" localSheetId="2" hidden="1">[1]中国九州営業部!#REF!</definedName>
    <definedName name="_Sort" localSheetId="3" hidden="1">[1]中国九州営業部!#REF!</definedName>
    <definedName name="_Sort" localSheetId="4" hidden="1">[1]中国九州営業部!#REF!</definedName>
    <definedName name="_Sort" hidden="1">[1]中国九州営業部!#REF!</definedName>
    <definedName name="aa" localSheetId="1">#REF!</definedName>
    <definedName name="aa" localSheetId="0">#REF!</definedName>
    <definedName name="aa" localSheetId="2">#REF!</definedName>
    <definedName name="aa">#REF!</definedName>
    <definedName name="aaa" localSheetId="1">#REF!</definedName>
    <definedName name="aaa" localSheetId="0">#REF!</definedName>
    <definedName name="aaa" localSheetId="2">#REF!</definedName>
    <definedName name="aaa">#REF!</definedName>
    <definedName name="aaaaaa" localSheetId="1">#REF!</definedName>
    <definedName name="aaaaaa" localSheetId="0">#REF!</definedName>
    <definedName name="aaaaaa" localSheetId="2">#REF!</definedName>
    <definedName name="aaaaaa">#REF!</definedName>
    <definedName name="AS2DocOpenMode" hidden="1">"AS2DocumentEdit"</definedName>
    <definedName name="bb" localSheetId="1">#REF!</definedName>
    <definedName name="bb" localSheetId="0">#REF!</definedName>
    <definedName name="bb" localSheetId="2">#REF!</definedName>
    <definedName name="bb">#REF!</definedName>
    <definedName name="cc" localSheetId="1">#REF!</definedName>
    <definedName name="cc" localSheetId="0">#REF!</definedName>
    <definedName name="cc" localSheetId="2">#REF!</definedName>
    <definedName name="cc">#REF!</definedName>
    <definedName name="ccc" localSheetId="1">#REF!</definedName>
    <definedName name="ccc" localSheetId="0">#REF!</definedName>
    <definedName name="ccc" localSheetId="2">#REF!</definedName>
    <definedName name="ccc">#REF!</definedName>
    <definedName name="choku" localSheetId="1">#REF!</definedName>
    <definedName name="choku" localSheetId="0">#REF!</definedName>
    <definedName name="choku" localSheetId="2">#REF!</definedName>
    <definedName name="choku">#REF!</definedName>
    <definedName name="clm" localSheetId="1">#REF!</definedName>
    <definedName name="clm" localSheetId="0">#REF!</definedName>
    <definedName name="clm" localSheetId="2">#REF!</definedName>
    <definedName name="clm">#REF!</definedName>
    <definedName name="dd" localSheetId="1">#REF!</definedName>
    <definedName name="dd" localSheetId="0">#REF!</definedName>
    <definedName name="dd" localSheetId="2">#REF!</definedName>
    <definedName name="dd">#REF!</definedName>
    <definedName name="ddd" localSheetId="1">#REF!</definedName>
    <definedName name="ddd" localSheetId="0">#REF!</definedName>
    <definedName name="ddd" localSheetId="2">#REF!</definedName>
    <definedName name="ddd">#REF!</definedName>
    <definedName name="ｄｄｄｄｄ" localSheetId="1">#REF!</definedName>
    <definedName name="ｄｄｄｄｄ" localSheetId="0">#REF!</definedName>
    <definedName name="ｄｄｄｄｄ" localSheetId="2">#REF!</definedName>
    <definedName name="ｄｄｄｄｄ">#REF!</definedName>
    <definedName name="ee" localSheetId="1">#REF!</definedName>
    <definedName name="ee" localSheetId="0">#REF!</definedName>
    <definedName name="ee" localSheetId="2">#REF!</definedName>
    <definedName name="ee">#REF!</definedName>
    <definedName name="eee" localSheetId="1">#REF!</definedName>
    <definedName name="eee" localSheetId="0">#REF!</definedName>
    <definedName name="eee" localSheetId="2">#REF!</definedName>
    <definedName name="eee">#REF!</definedName>
    <definedName name="ｆ" localSheetId="1">#REF!</definedName>
    <definedName name="ｆ" localSheetId="0">#REF!</definedName>
    <definedName name="ｆ" localSheetId="2">#REF!</definedName>
    <definedName name="ｆ">#REF!</definedName>
    <definedName name="FNL" localSheetId="1">#REF!</definedName>
    <definedName name="FNL" localSheetId="0">#REF!</definedName>
    <definedName name="FNL" localSheetId="2">#REF!</definedName>
    <definedName name="FNL">#REF!</definedName>
    <definedName name="gg" localSheetId="1">#REF!</definedName>
    <definedName name="gg" localSheetId="0">#REF!</definedName>
    <definedName name="gg" localSheetId="2">#REF!</definedName>
    <definedName name="gg">#REF!</definedName>
    <definedName name="hh" localSheetId="1">#REF!</definedName>
    <definedName name="hh" localSheetId="0">#REF!</definedName>
    <definedName name="hh" localSheetId="2">#REF!</definedName>
    <definedName name="hh">#REF!</definedName>
    <definedName name="j" localSheetId="1">#REF!</definedName>
    <definedName name="j" localSheetId="0">#REF!</definedName>
    <definedName name="j" localSheetId="2">#REF!</definedName>
    <definedName name="j">#REF!</definedName>
    <definedName name="jjj" localSheetId="1">#REF!</definedName>
    <definedName name="jjj" localSheetId="0">#REF!</definedName>
    <definedName name="jjj" localSheetId="2">#REF!</definedName>
    <definedName name="jjj">#REF!</definedName>
    <definedName name="k" localSheetId="1">#REF!</definedName>
    <definedName name="k" localSheetId="0">#REF!</definedName>
    <definedName name="k" localSheetId="2">#REF!</definedName>
    <definedName name="k">#REF!</definedName>
    <definedName name="nmmm" localSheetId="1">#REF!</definedName>
    <definedName name="nmmm" localSheetId="0">#REF!</definedName>
    <definedName name="nmmm" localSheetId="2">#REF!</definedName>
    <definedName name="nmmm">#REF!</definedName>
    <definedName name="nnn" localSheetId="1">#REF!</definedName>
    <definedName name="nnn" localSheetId="0">#REF!</definedName>
    <definedName name="nnn" localSheetId="2">#REF!</definedName>
    <definedName name="nnn">#REF!</definedName>
    <definedName name="por160c18RTRT" localSheetId="1">#REF!</definedName>
    <definedName name="por160c18RTRT" localSheetId="0">#REF!</definedName>
    <definedName name="por160c18RTRT" localSheetId="2">#REF!</definedName>
    <definedName name="por160c18RTRT">#REF!</definedName>
    <definedName name="_xlnm.Print_Area" localSheetId="1">'環境（Inova）'!$B$1:$S$26</definedName>
    <definedName name="_xlnm.Print_Area" localSheetId="0">'環境(Inova除く) Env.(exc.Inova)'!$B$1:$S$45</definedName>
    <definedName name="_xlnm.Print_Area" localSheetId="2">'環境(連結) Env.(cons.)'!$B$1:$S$23</definedName>
    <definedName name="_xlnm.Print_Area" localSheetId="3">'機械・インフラMachinery&amp;Infrastructure'!$B$1:$P$66</definedName>
    <definedName name="_xlnm.Print_Area" localSheetId="4">'脱炭素化Carbon Neutral Solution'!$A$1:$P$58</definedName>
    <definedName name="SAPBEXrevision" hidden="1">1</definedName>
    <definedName name="SAPBEXsysID" hidden="1">"BWP"</definedName>
    <definedName name="SAPBEXwbID" hidden="1">"3JWNQY4JNTSMN07D4ADPGJMTP"</definedName>
    <definedName name="ｓｓ" localSheetId="1">#REF!</definedName>
    <definedName name="ｓｓ" localSheetId="0">#REF!</definedName>
    <definedName name="ｓｓ" localSheetId="2">#REF!</definedName>
    <definedName name="ｓｓ">#REF!</definedName>
    <definedName name="ttt" localSheetId="1">#REF!</definedName>
    <definedName name="ttt" localSheetId="0">#REF!</definedName>
    <definedName name="ttt" localSheetId="2">#REF!</definedName>
    <definedName name="ttt">#REF!</definedName>
    <definedName name="uk" localSheetId="1">#REF!</definedName>
    <definedName name="uk" localSheetId="0">#REF!</definedName>
    <definedName name="uk" localSheetId="2">#REF!</definedName>
    <definedName name="uk">#REF!</definedName>
    <definedName name="ｕｒａ" localSheetId="1">#REF!</definedName>
    <definedName name="ｕｒａ" localSheetId="0">#REF!</definedName>
    <definedName name="ｕｒａ" localSheetId="2">#REF!</definedName>
    <definedName name="ｕｒａ">#REF!</definedName>
    <definedName name="vvvvvvvvv" localSheetId="1">#REF!</definedName>
    <definedName name="vvvvvvvvv" localSheetId="0">#REF!</definedName>
    <definedName name="vvvvvvvvv" localSheetId="2">#REF!</definedName>
    <definedName name="vvvvvvvvv">#REF!</definedName>
    <definedName name="yy" localSheetId="1">#REF!</definedName>
    <definedName name="yy" localSheetId="0">#REF!</definedName>
    <definedName name="yy" localSheetId="2">#REF!</definedName>
    <definedName name="yy">#REF!</definedName>
    <definedName name="うに" localSheetId="1">#REF!</definedName>
    <definedName name="うに" localSheetId="0">#REF!</definedName>
    <definedName name="うに" localSheetId="2">#REF!</definedName>
    <definedName name="うに">#REF!</definedName>
    <definedName name="うに２" localSheetId="1">#REF!</definedName>
    <definedName name="うに２" localSheetId="0">#REF!</definedName>
    <definedName name="うに２" localSheetId="2">#REF!</definedName>
    <definedName name="うに２">#REF!</definedName>
    <definedName name="うに３" localSheetId="1">#REF!</definedName>
    <definedName name="うに３" localSheetId="0">#REF!</definedName>
    <definedName name="うに３" localSheetId="2">#REF!</definedName>
    <definedName name="うに３">#REF!</definedName>
    <definedName name="うに４" localSheetId="1">#REF!</definedName>
    <definedName name="うに４" localSheetId="0">#REF!</definedName>
    <definedName name="うに４" localSheetId="2">#REF!</definedName>
    <definedName name="うに４">#REF!</definedName>
    <definedName name="機械" localSheetId="1" hidden="1">#REF!</definedName>
    <definedName name="機械" localSheetId="0" hidden="1">#REF!</definedName>
    <definedName name="機械" localSheetId="2" hidden="1">#REF!</definedName>
    <definedName name="機械" hidden="1">#REF!</definedName>
    <definedName name="短信裏FNL" localSheetId="1">#REF!</definedName>
    <definedName name="短信裏FNL" localSheetId="0">#REF!</definedName>
    <definedName name="短信裏FNL" localSheetId="2">#REF!</definedName>
    <definedName name="短信裏FNL">#REF!</definedName>
    <definedName name="売上_裏" localSheetId="1">#REF!</definedName>
    <definedName name="売上_裏" localSheetId="0">#REF!</definedName>
    <definedName name="売上_裏" localSheetId="2">#REF!</definedName>
    <definedName name="売上_裏">#REF!</definedName>
    <definedName name="売上_裏0403" localSheetId="1">#REF!</definedName>
    <definedName name="売上_裏0403" localSheetId="0">#REF!</definedName>
    <definedName name="売上_裏0403" localSheetId="2">#REF!</definedName>
    <definedName name="売上_裏0403">#REF!</definedName>
    <definedName name="売上_裏43" localSheetId="1">#REF!</definedName>
    <definedName name="売上_裏43" localSheetId="0">#REF!</definedName>
    <definedName name="売上_裏43" localSheetId="2">#REF!</definedName>
    <definedName name="売上_裏43">#REF!</definedName>
    <definedName name="売上_裏43調整無し" localSheetId="1">#REF!</definedName>
    <definedName name="売上_裏43調整無し" localSheetId="0">#REF!</definedName>
    <definedName name="売上_裏43調整無し" localSheetId="2">#REF!</definedName>
    <definedName name="売上_裏43調整無し">#REF!</definedName>
    <definedName name="平成１６年度の連結業績見通し" localSheetId="1">#REF!</definedName>
    <definedName name="平成１６年度の連結業績見通し" localSheetId="0">#REF!</definedName>
    <definedName name="平成１６年度の連結業績見通し" localSheetId="2">#REF!</definedName>
    <definedName name="平成１６年度の連結業績見通し">#REF!</definedName>
    <definedName name="方針2" localSheetId="1">#REF!</definedName>
    <definedName name="方針2" localSheetId="0">#REF!</definedName>
    <definedName name="方針2" localSheetId="2">#REF!</definedName>
    <definedName name="方針2">#REF!</definedName>
    <definedName name="裏" localSheetId="1">#REF!</definedName>
    <definedName name="裏" localSheetId="0">#REF!</definedName>
    <definedName name="裏" localSheetId="2">#REF!</definedName>
    <definedName name="裏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5" i="25" l="1"/>
  <c r="K25" i="25" l="1"/>
  <c r="K13" i="25"/>
  <c r="K9" i="25"/>
  <c r="M31" i="34"/>
  <c r="M24" i="34"/>
  <c r="M15" i="34"/>
  <c r="N31" i="34"/>
  <c r="K29" i="25"/>
  <c r="S19" i="31" l="1"/>
  <c r="S18" i="31"/>
  <c r="S14" i="31"/>
  <c r="S13" i="31"/>
  <c r="S9" i="31"/>
  <c r="S8" i="31"/>
  <c r="Q20" i="31" l="1"/>
  <c r="S20" i="31" s="1"/>
  <c r="Q15" i="31"/>
  <c r="S15" i="31" s="1"/>
  <c r="Q10" i="31"/>
  <c r="S10" i="31" s="1"/>
  <c r="M19" i="31" l="1"/>
  <c r="M8" i="30" l="1"/>
  <c r="M19" i="30"/>
  <c r="M18" i="30"/>
  <c r="M14" i="30"/>
  <c r="M13" i="30"/>
  <c r="M9" i="30"/>
  <c r="M31" i="25" l="1"/>
  <c r="M30" i="25"/>
  <c r="M26" i="25"/>
  <c r="M15" i="25"/>
  <c r="M14" i="25"/>
  <c r="M10" i="25"/>
  <c r="N24" i="34" l="1"/>
  <c r="N15" i="34"/>
  <c r="P31" i="34"/>
  <c r="H31" i="34"/>
  <c r="J31" i="34" s="1"/>
  <c r="H24" i="34"/>
  <c r="J24" i="34" s="1"/>
  <c r="H15" i="34"/>
  <c r="J15" i="34" s="1"/>
  <c r="J30" i="34"/>
  <c r="J29" i="34"/>
  <c r="J28" i="34"/>
  <c r="J27" i="34"/>
  <c r="J23" i="34"/>
  <c r="J22" i="34"/>
  <c r="J21" i="34"/>
  <c r="J20" i="34"/>
  <c r="J19" i="34"/>
  <c r="J18" i="34"/>
  <c r="J14" i="34"/>
  <c r="J13" i="34"/>
  <c r="J12" i="34"/>
  <c r="J11" i="34"/>
  <c r="J10" i="34"/>
  <c r="J9" i="34"/>
  <c r="P43" i="23"/>
  <c r="N61" i="23"/>
  <c r="N54" i="23"/>
  <c r="N47" i="23"/>
  <c r="H61" i="23"/>
  <c r="J61" i="23" s="1"/>
  <c r="H54" i="23"/>
  <c r="J54" i="23" s="1"/>
  <c r="H47" i="23"/>
  <c r="J47" i="23" s="1"/>
  <c r="J46" i="23"/>
  <c r="J57" i="23"/>
  <c r="J60" i="23"/>
  <c r="J59" i="23"/>
  <c r="J58" i="23"/>
  <c r="J53" i="23"/>
  <c r="J52" i="23"/>
  <c r="J51" i="23"/>
  <c r="J50" i="23"/>
  <c r="J45" i="23"/>
  <c r="J44" i="23"/>
  <c r="J43" i="23"/>
  <c r="M9" i="31"/>
  <c r="K10" i="31"/>
  <c r="M10" i="31" s="1"/>
  <c r="K20" i="31"/>
  <c r="M20" i="31" s="1"/>
  <c r="K15" i="31"/>
  <c r="M15" i="31" s="1"/>
  <c r="M18" i="31"/>
  <c r="M14" i="31"/>
  <c r="M13" i="31"/>
  <c r="M9" i="25"/>
  <c r="M25" i="25"/>
  <c r="Q20" i="30"/>
  <c r="Q15" i="30"/>
  <c r="Q10" i="30"/>
  <c r="K20" i="30"/>
  <c r="M20" i="30" s="1"/>
  <c r="K15" i="30"/>
  <c r="M15" i="30" s="1"/>
  <c r="K10" i="30"/>
  <c r="M10" i="30" s="1"/>
  <c r="Q20" i="25"/>
  <c r="Q19" i="25"/>
  <c r="Q18" i="25"/>
  <c r="Q36" i="25"/>
  <c r="Q35" i="25"/>
  <c r="Q34" i="25"/>
  <c r="K35" i="25"/>
  <c r="M35" i="25" s="1"/>
  <c r="K36" i="25"/>
  <c r="M36" i="25" s="1"/>
  <c r="Q32" i="25"/>
  <c r="Q27" i="25"/>
  <c r="Q16" i="25"/>
  <c r="Q11" i="25"/>
  <c r="K27" i="25"/>
  <c r="M27" i="25" s="1"/>
  <c r="K20" i="25"/>
  <c r="M20" i="25" s="1"/>
  <c r="K19" i="25"/>
  <c r="M19" i="25" s="1"/>
  <c r="P15" i="34" l="1"/>
  <c r="P24" i="34"/>
  <c r="S20" i="30"/>
  <c r="K11" i="25"/>
  <c r="M11" i="25" s="1"/>
  <c r="K16" i="25"/>
  <c r="M16" i="25" s="1"/>
  <c r="M13" i="25"/>
  <c r="Q37" i="25"/>
  <c r="Q21" i="25"/>
  <c r="K34" i="25"/>
  <c r="M34" i="25" s="1"/>
  <c r="M29" i="25"/>
  <c r="M8" i="31"/>
  <c r="K32" i="25"/>
  <c r="M32" i="25" s="1"/>
  <c r="K18" i="25"/>
  <c r="K37" i="25" l="1"/>
  <c r="M37" i="25" s="1"/>
  <c r="M18" i="25"/>
  <c r="K21" i="25"/>
  <c r="M21" i="25" s="1"/>
  <c r="P61" i="23"/>
  <c r="P60" i="23"/>
  <c r="P59" i="23"/>
  <c r="P58" i="23"/>
  <c r="P57" i="23"/>
  <c r="P54" i="23"/>
  <c r="P53" i="23"/>
  <c r="P52" i="23"/>
  <c r="P51" i="23"/>
  <c r="P50" i="23"/>
  <c r="P47" i="23"/>
  <c r="P46" i="23"/>
  <c r="P45" i="23"/>
  <c r="P44" i="23"/>
  <c r="P30" i="34" l="1"/>
  <c r="P29" i="34"/>
  <c r="P28" i="34"/>
  <c r="P27" i="34"/>
  <c r="P23" i="34"/>
  <c r="P22" i="34"/>
  <c r="P21" i="34"/>
  <c r="P20" i="34"/>
  <c r="P19" i="34"/>
  <c r="P18" i="34"/>
  <c r="P14" i="34"/>
  <c r="P13" i="34"/>
  <c r="P12" i="34"/>
  <c r="P11" i="34"/>
  <c r="P10" i="34"/>
  <c r="P9" i="34"/>
  <c r="S37" i="25"/>
  <c r="S32" i="25"/>
  <c r="S27" i="25"/>
  <c r="S21" i="25"/>
  <c r="S16" i="25"/>
  <c r="S11" i="25"/>
  <c r="S19" i="30"/>
  <c r="S18" i="30"/>
  <c r="S15" i="30"/>
  <c r="S14" i="30"/>
  <c r="S13" i="30"/>
  <c r="S10" i="30"/>
  <c r="S9" i="30"/>
  <c r="S8" i="30"/>
  <c r="S14" i="25"/>
  <c r="S36" i="25"/>
  <c r="S35" i="25"/>
  <c r="S34" i="25"/>
  <c r="S31" i="25"/>
  <c r="S30" i="25"/>
  <c r="S29" i="25"/>
  <c r="S26" i="25"/>
  <c r="S20" i="25"/>
  <c r="S19" i="25"/>
  <c r="S18" i="25"/>
  <c r="S15" i="25"/>
  <c r="S13" i="25"/>
  <c r="S10" i="25"/>
  <c r="S9" i="25"/>
</calcChain>
</file>

<file path=xl/sharedStrings.xml><?xml version="1.0" encoding="utf-8"?>
<sst xmlns="http://schemas.openxmlformats.org/spreadsheetml/2006/main" count="471" uniqueCount="122">
  <si>
    <t>環境事業（Hitachi Zosen Inova除く）</t>
    <phoneticPr fontId="5"/>
  </si>
  <si>
    <t>Environment Business (other than Hitachi Zosen Inova)</t>
    <phoneticPr fontId="5"/>
  </si>
  <si>
    <t>(Unit: 100 millions yen/単位：億円)</t>
    <phoneticPr fontId="5"/>
  </si>
  <si>
    <t>FY2017</t>
    <phoneticPr fontId="5"/>
  </si>
  <si>
    <t>FY2018</t>
    <phoneticPr fontId="5"/>
  </si>
  <si>
    <t>FY2019</t>
    <phoneticPr fontId="5"/>
  </si>
  <si>
    <t>FY2020</t>
    <phoneticPr fontId="5"/>
  </si>
  <si>
    <t>FY2021</t>
    <phoneticPr fontId="5"/>
  </si>
  <si>
    <t>FY2022</t>
    <phoneticPr fontId="5"/>
  </si>
  <si>
    <t>FY2023</t>
    <phoneticPr fontId="5"/>
  </si>
  <si>
    <t>YoY</t>
    <phoneticPr fontId="5"/>
  </si>
  <si>
    <t xml:space="preserve"> </t>
  </si>
  <si>
    <t>実績</t>
  </si>
  <si>
    <t>実績</t>
    <phoneticPr fontId="5"/>
  </si>
  <si>
    <t>通期/Full Yr</t>
  </si>
  <si>
    <t>Results</t>
  </si>
  <si>
    <t>見通し/FC</t>
  </si>
  <si>
    <t>実績/Results</t>
    <rPh sb="0" eb="1">
      <t>ジッセキ</t>
    </rPh>
    <phoneticPr fontId="5"/>
  </si>
  <si>
    <t>Order intake</t>
  </si>
  <si>
    <t>受注高</t>
  </si>
  <si>
    <t>EPC (engineering, procurement, construction)</t>
  </si>
  <si>
    <t>(A)</t>
  </si>
  <si>
    <t xml:space="preserve"> EPC（設計・調達・建設）</t>
    <phoneticPr fontId="5"/>
  </si>
  <si>
    <t>Environmental &amp; other engineering</t>
    <phoneticPr fontId="5"/>
  </si>
  <si>
    <t>環境・エンジニアリング等</t>
    <phoneticPr fontId="5"/>
  </si>
  <si>
    <t>Water treatment</t>
    <phoneticPr fontId="5"/>
  </si>
  <si>
    <t>水事業</t>
    <rPh sb="0" eb="1">
      <t>ミズ</t>
    </rPh>
    <rPh sb="1" eb="3">
      <t>ジギョウ</t>
    </rPh>
    <phoneticPr fontId="5"/>
  </si>
  <si>
    <t>Sub-total(A)</t>
    <phoneticPr fontId="5"/>
  </si>
  <si>
    <t xml:space="preserve">  小計(A)</t>
    <phoneticPr fontId="5"/>
  </si>
  <si>
    <t>Operation &amp; maintenance services</t>
  </si>
  <si>
    <t>(B)</t>
  </si>
  <si>
    <t xml:space="preserve"> 継続的事業</t>
  </si>
  <si>
    <t>Electricity sales</t>
    <phoneticPr fontId="5"/>
  </si>
  <si>
    <t>売電</t>
    <rPh sb="0" eb="2">
      <t>バイデン</t>
    </rPh>
    <phoneticPr fontId="5"/>
  </si>
  <si>
    <t>Sub-total(B)</t>
    <phoneticPr fontId="5"/>
  </si>
  <si>
    <t xml:space="preserve">  小計(B)</t>
    <phoneticPr fontId="5"/>
  </si>
  <si>
    <t>　</t>
  </si>
  <si>
    <t>Order intake total (A)+(B)</t>
    <phoneticPr fontId="5"/>
  </si>
  <si>
    <t>合計 (A)+(B)</t>
    <phoneticPr fontId="5"/>
  </si>
  <si>
    <t>Net sales</t>
    <phoneticPr fontId="5"/>
  </si>
  <si>
    <t>売上高</t>
  </si>
  <si>
    <t xml:space="preserve"> EPC（設計・調達・建設）</t>
  </si>
  <si>
    <t>Net sales total (A)+(B)</t>
    <phoneticPr fontId="5"/>
  </si>
  <si>
    <t>Operating income</t>
  </si>
  <si>
    <t>Total (A)+(B)</t>
  </si>
  <si>
    <t>億円未満の端数調整の関係で、各項目の内訳が合計の数値と一致しない箇所があります。</t>
    <rPh sb="0" eb="1">
      <t>オク</t>
    </rPh>
    <rPh sb="2" eb="4">
      <t>ミマン</t>
    </rPh>
    <rPh sb="7" eb="9">
      <t>チョウセイ</t>
    </rPh>
    <phoneticPr fontId="5"/>
  </si>
  <si>
    <t>Please note that due to fractional adjustments of less than 100 million yen, the breakdown of each item does not match Total or Sub-total in figures some places.</t>
    <phoneticPr fontId="5"/>
  </si>
  <si>
    <t>環境事業（Hitachi Zosen Inovaグループ）</t>
    <phoneticPr fontId="5"/>
  </si>
  <si>
    <t>Environment Business (Hitachi Zosen Inova Group)</t>
    <phoneticPr fontId="5"/>
  </si>
  <si>
    <t>FY2021</t>
  </si>
  <si>
    <t>EPC (engineering, procurement, construction)</t>
    <phoneticPr fontId="5"/>
  </si>
  <si>
    <t>EPC（設計・調達・建設）</t>
    <phoneticPr fontId="5"/>
  </si>
  <si>
    <t>継続的事業</t>
    <phoneticPr fontId="5"/>
  </si>
  <si>
    <t>合計 (A)+(B)</t>
  </si>
  <si>
    <t>営業利益</t>
  </si>
  <si>
    <t>Operating income total (A)+(B)</t>
    <phoneticPr fontId="5"/>
  </si>
  <si>
    <t>*修正後数値</t>
    <rPh sb="1" eb="4">
      <t>シュウセイゴ</t>
    </rPh>
    <rPh sb="4" eb="6">
      <t>スウチ</t>
    </rPh>
    <phoneticPr fontId="5"/>
  </si>
  <si>
    <t>*Revised figures</t>
    <phoneticPr fontId="5"/>
  </si>
  <si>
    <t>環境事業（連結合計）</t>
    <phoneticPr fontId="5"/>
  </si>
  <si>
    <t>Environment Business (Total Consolidated)</t>
    <phoneticPr fontId="5"/>
  </si>
  <si>
    <t xml:space="preserve">YoY </t>
    <phoneticPr fontId="5"/>
  </si>
  <si>
    <t>Operation &amp; maintenance Services</t>
  </si>
  <si>
    <t>機械・インフラ事業</t>
    <rPh sb="0" eb="2">
      <t>キカイ</t>
    </rPh>
    <phoneticPr fontId="5"/>
  </si>
  <si>
    <t>Machinery &amp; Infrastructure Business</t>
    <phoneticPr fontId="5"/>
  </si>
  <si>
    <t>(Unit: 100 millions yen/単位：億円)</t>
  </si>
  <si>
    <t>Former Segments</t>
    <phoneticPr fontId="5"/>
  </si>
  <si>
    <t>旧セグメント</t>
    <phoneticPr fontId="5"/>
  </si>
  <si>
    <t>Order intake</t>
    <phoneticPr fontId="5"/>
  </si>
  <si>
    <t>受注高</t>
    <rPh sb="0" eb="3">
      <t>ジュチュウダカ</t>
    </rPh>
    <phoneticPr fontId="3"/>
  </si>
  <si>
    <t>Marine diesel engine</t>
  </si>
  <si>
    <t>舶用原動機</t>
    <rPh sb="0" eb="2">
      <t>ハクヨウ</t>
    </rPh>
    <rPh sb="2" eb="5">
      <t>ゲンドウキ</t>
    </rPh>
    <phoneticPr fontId="5"/>
  </si>
  <si>
    <t>Press machine</t>
  </si>
  <si>
    <t>プレス</t>
    <phoneticPr fontId="5"/>
  </si>
  <si>
    <t>Process equipment</t>
    <phoneticPr fontId="5"/>
  </si>
  <si>
    <t>プロセス</t>
    <phoneticPr fontId="5"/>
  </si>
  <si>
    <t>プロセス機器</t>
    <rPh sb="4" eb="6">
      <t>キキ</t>
    </rPh>
    <phoneticPr fontId="5"/>
  </si>
  <si>
    <t>Spent fuel cask</t>
  </si>
  <si>
    <t>原子力関連機器</t>
    <rPh sb="0" eb="3">
      <t>ゲンシリョク</t>
    </rPh>
    <rPh sb="3" eb="5">
      <t>カンレン</t>
    </rPh>
    <rPh sb="5" eb="7">
      <t>キキ</t>
    </rPh>
    <phoneticPr fontId="5"/>
  </si>
  <si>
    <t>Precision machinery</t>
  </si>
  <si>
    <t>精密機械</t>
    <rPh sb="0" eb="2">
      <t>セイミツ</t>
    </rPh>
    <rPh sb="2" eb="4">
      <t>キカイ</t>
    </rPh>
    <phoneticPr fontId="5"/>
  </si>
  <si>
    <t>Other　machinery</t>
  </si>
  <si>
    <t>その他機械</t>
    <rPh sb="2" eb="3">
      <t>ホカ</t>
    </rPh>
    <rPh sb="3" eb="5">
      <t>キカイ</t>
    </rPh>
    <phoneticPr fontId="5"/>
  </si>
  <si>
    <t>Infrastructure</t>
    <phoneticPr fontId="5"/>
  </si>
  <si>
    <t>インフラ</t>
    <phoneticPr fontId="3"/>
  </si>
  <si>
    <t>Order intake total</t>
    <phoneticPr fontId="5"/>
  </si>
  <si>
    <t>受注高　合計</t>
    <rPh sb="0" eb="2">
      <t>ジュチュウ</t>
    </rPh>
    <rPh sb="2" eb="3">
      <t>ダカ</t>
    </rPh>
    <rPh sb="4" eb="6">
      <t>ゴウケイ</t>
    </rPh>
    <rPh sb="5" eb="6">
      <t>ケイ</t>
    </rPh>
    <phoneticPr fontId="5"/>
  </si>
  <si>
    <t>売上高</t>
    <rPh sb="0" eb="3">
      <t>ウリアゲダカ</t>
    </rPh>
    <phoneticPr fontId="3"/>
  </si>
  <si>
    <t>Other machinery</t>
    <phoneticPr fontId="5"/>
  </si>
  <si>
    <t>Net sales  total</t>
    <phoneticPr fontId="5"/>
  </si>
  <si>
    <t>売上高　合計</t>
    <rPh sb="4" eb="6">
      <t>ゴウケイ</t>
    </rPh>
    <phoneticPr fontId="3"/>
  </si>
  <si>
    <t>Operating income</t>
    <phoneticPr fontId="5"/>
  </si>
  <si>
    <t>営業利益</t>
    <rPh sb="0" eb="4">
      <t>エイギョウリエキ</t>
    </rPh>
    <phoneticPr fontId="3"/>
  </si>
  <si>
    <t>Operating income total</t>
    <phoneticPr fontId="5"/>
  </si>
  <si>
    <t>営業利益　合計</t>
    <rPh sb="5" eb="7">
      <t>ゴウケイ</t>
    </rPh>
    <phoneticPr fontId="3"/>
  </si>
  <si>
    <t>通期/Full Yr</t>
    <phoneticPr fontId="5"/>
  </si>
  <si>
    <t>New Segments</t>
    <phoneticPr fontId="5"/>
  </si>
  <si>
    <t>新セグメント</t>
    <rPh sb="0" eb="1">
      <t>シン</t>
    </rPh>
    <phoneticPr fontId="5"/>
  </si>
  <si>
    <t>精密</t>
    <rPh sb="0" eb="2">
      <t>セイミツ</t>
    </rPh>
    <phoneticPr fontId="5"/>
  </si>
  <si>
    <t>その他機械</t>
    <rPh sb="2" eb="3">
      <t>ホカ</t>
    </rPh>
    <rPh sb="3" eb="5">
      <t>キカイ</t>
    </rPh>
    <phoneticPr fontId="3"/>
  </si>
  <si>
    <t>インフラ</t>
    <phoneticPr fontId="5"/>
  </si>
  <si>
    <t>2022年度にセグメント体制を改編。上記の2019‐2021年度は新セグメントベースでの参考値。</t>
    <rPh sb="4" eb="6">
      <t>ネンド</t>
    </rPh>
    <rPh sb="12" eb="14">
      <t>タイセイ</t>
    </rPh>
    <rPh sb="15" eb="17">
      <t>カイヘン</t>
    </rPh>
    <rPh sb="18" eb="20">
      <t>ジョウキ</t>
    </rPh>
    <rPh sb="25" eb="32">
      <t>-2021ネンド</t>
    </rPh>
    <rPh sb="33" eb="34">
      <t>シン</t>
    </rPh>
    <rPh sb="44" eb="46">
      <t>サンコウ</t>
    </rPh>
    <rPh sb="46" eb="47">
      <t>チ</t>
    </rPh>
    <phoneticPr fontId="5"/>
  </si>
  <si>
    <t>億円未満の端数調整の関係で、各項目の内訳が合計の数値と一致しない箇所があります。</t>
    <rPh sb="0" eb="1">
      <t>オク</t>
    </rPh>
    <rPh sb="1" eb="2">
      <t>エン</t>
    </rPh>
    <rPh sb="2" eb="4">
      <t>ミマン</t>
    </rPh>
    <rPh sb="5" eb="7">
      <t>ハスウ</t>
    </rPh>
    <rPh sb="7" eb="9">
      <t>チョウセイ</t>
    </rPh>
    <rPh sb="10" eb="12">
      <t>カンケイ</t>
    </rPh>
    <rPh sb="14" eb="15">
      <t>カク</t>
    </rPh>
    <rPh sb="15" eb="17">
      <t>コウモク</t>
    </rPh>
    <rPh sb="18" eb="20">
      <t>ウチワケ</t>
    </rPh>
    <rPh sb="21" eb="23">
      <t>ゴウケイ</t>
    </rPh>
    <rPh sb="24" eb="26">
      <t>スウチ</t>
    </rPh>
    <rPh sb="27" eb="29">
      <t>イッチ</t>
    </rPh>
    <rPh sb="32" eb="34">
      <t>カショ</t>
    </rPh>
    <phoneticPr fontId="5"/>
  </si>
  <si>
    <t>Segment structure was reorganized in FY2022. The above figures for FY2019-2021 are for reference on the basis of the the new segments.</t>
    <phoneticPr fontId="5"/>
  </si>
  <si>
    <t>脱炭素化事業</t>
    <rPh sb="0" eb="4">
      <t>ダツタンソカ</t>
    </rPh>
    <rPh sb="4" eb="6">
      <t>ジギョウ</t>
    </rPh>
    <phoneticPr fontId="5"/>
  </si>
  <si>
    <t>Carbon Neutral Solution Business</t>
    <phoneticPr fontId="5"/>
  </si>
  <si>
    <t>Results</t>
    <phoneticPr fontId="5"/>
  </si>
  <si>
    <t>Engine (Note)</t>
    <phoneticPr fontId="5"/>
  </si>
  <si>
    <t>エンジン (注)</t>
    <rPh sb="6" eb="7">
      <t>チュウ</t>
    </rPh>
    <phoneticPr fontId="5"/>
  </si>
  <si>
    <t>Decarbonization systems (Electrolysis &amp; Power to Gas) (Note)</t>
    <phoneticPr fontId="5"/>
  </si>
  <si>
    <t>脱炭素化 (電解・PtG) (注）</t>
  </si>
  <si>
    <t>Wind power</t>
  </si>
  <si>
    <t>風力発電</t>
    <rPh sb="0" eb="4">
      <t>フウリョクハツデン</t>
    </rPh>
    <phoneticPr fontId="3"/>
  </si>
  <si>
    <t>　　　　脱炭素化事業本部は組織改編により2022年度に新たに設立。上記の2019-2021年度の数値は新セグメントベースでの参考値。</t>
    <rPh sb="4" eb="5">
      <t>ダツ</t>
    </rPh>
    <rPh sb="5" eb="7">
      <t>タンソ</t>
    </rPh>
    <rPh sb="7" eb="8">
      <t>カ</t>
    </rPh>
    <rPh sb="8" eb="10">
      <t>ジギョウ</t>
    </rPh>
    <rPh sb="10" eb="12">
      <t>ホンブ</t>
    </rPh>
    <rPh sb="13" eb="17">
      <t>ソシキカイヘン</t>
    </rPh>
    <rPh sb="24" eb="26">
      <t>ネンド</t>
    </rPh>
    <rPh sb="27" eb="28">
      <t>アラ</t>
    </rPh>
    <rPh sb="30" eb="32">
      <t>セツリツ</t>
    </rPh>
    <rPh sb="33" eb="35">
      <t>ジョウキ</t>
    </rPh>
    <rPh sb="45" eb="47">
      <t>ネンド</t>
    </rPh>
    <rPh sb="48" eb="50">
      <t>スウチ</t>
    </rPh>
    <rPh sb="51" eb="52">
      <t>シン</t>
    </rPh>
    <rPh sb="62" eb="64">
      <t>サンコウ</t>
    </rPh>
    <rPh sb="64" eb="65">
      <t>チ</t>
    </rPh>
    <phoneticPr fontId="5"/>
  </si>
  <si>
    <t>　　　　また、2023年度より従来の「電解・PtG」としていたセグメント名を「脱炭素化」に変更しています。</t>
  </si>
  <si>
    <t>　　　　2019-2022年度の一部製品（脱硝装置）の金額は以下の通りです。</t>
    <rPh sb="30" eb="32">
      <t>イカ</t>
    </rPh>
    <rPh sb="33" eb="34">
      <t>トオ</t>
    </rPh>
    <phoneticPr fontId="5"/>
  </si>
  <si>
    <t>　　　　Carbon Neutral Solution Business HQ is newly established in FY2022 by reorganization. The above figures for FY2019-2021 are for reference on the basis of new segments.</t>
    <phoneticPr fontId="5"/>
  </si>
  <si>
    <t>　　　　The segment name previously "Electrolysis and PtG" has been changed to ”Decarbonization systems”.</t>
    <phoneticPr fontId="5"/>
  </si>
  <si>
    <t>Note: From FY2023, some products (SCR NOx Removal System)  which were included in "Engine" have been transferred to "Decarbonization system (former: PtG)".</t>
    <phoneticPr fontId="5"/>
  </si>
  <si>
    <t xml:space="preserve">         The amounts of SCR NOx Removal System are as follows.</t>
    <phoneticPr fontId="5"/>
  </si>
  <si>
    <t>注記：FY2023より、「エンジン」に含まれていた、一部製品（脱硝装置）を「脱炭素化（電解・PtG）」に移管しています。</t>
    <phoneticPr fontId="5"/>
  </si>
  <si>
    <t>1-3Q</t>
    <phoneticPr fontId="5"/>
  </si>
  <si>
    <t>営業利益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</si>
</sst>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);\(#,##0\)"/>
    <numFmt numFmtId="177" formatCode="#0.0&quot;%&quot;;\-#0.0&quot;%&quot;;0.0&quot;%&quot;;\-"/>
    <numFmt numFmtId="178" formatCode="#,##0.0;\-#,##0.0;0;\-"/>
    <numFmt numFmtId="179" formatCode="#,##0;\-#,##0;0;\-"/>
    <numFmt numFmtId="180" formatCode="##,#00"/>
    <numFmt numFmtId="181" formatCode="#,#00"/>
    <numFmt numFmtId="182" formatCode="#,##0;&quot;- &quot;#,##0"/>
    <numFmt numFmtId="183" formatCode="#,##0.00;\-#,##0.00;0.00;\-"/>
    <numFmt numFmtId="184" formatCode="#,##0_ "/>
    <numFmt numFmtId="185" formatCode="#,##0.0_ "/>
  </numFmts>
  <fonts count="39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rgb="FF002060"/>
      <name val="Meiryo UI"/>
      <family val="3"/>
      <charset val="128"/>
    </font>
    <font>
      <b/>
      <sz val="12"/>
      <color rgb="FF002060"/>
      <name val="Meiryo UI"/>
      <family val="3"/>
      <charset val="128"/>
    </font>
    <font>
      <sz val="10.5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00206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9"/>
      <color rgb="FF002060"/>
      <name val="Meiryo UI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rgb="FF002060"/>
      <name val="BIZ UDPゴシック"/>
      <family val="3"/>
      <charset val="128"/>
    </font>
    <font>
      <b/>
      <sz val="11"/>
      <color theme="1"/>
      <name val="Meiryo UI"/>
      <family val="3"/>
      <charset val="128"/>
    </font>
    <font>
      <b/>
      <sz val="9"/>
      <name val="Meiryo UI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1"/>
      <color rgb="FF002060"/>
      <name val="Meiryo UI"/>
      <family val="3"/>
      <charset val="128"/>
    </font>
    <font>
      <b/>
      <sz val="9"/>
      <color rgb="FF000000"/>
      <name val="Meiryo UI"/>
      <family val="3"/>
      <charset val="128"/>
    </font>
    <font>
      <b/>
      <sz val="10"/>
      <name val="Meiryo UI"/>
      <family val="3"/>
      <charset val="128"/>
    </font>
    <font>
      <b/>
      <sz val="1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hair">
        <color theme="0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ck">
        <color theme="0"/>
      </right>
      <top style="hair">
        <color theme="0"/>
      </top>
      <bottom style="hair">
        <color theme="0"/>
      </bottom>
      <diagonal/>
    </border>
    <border>
      <left/>
      <right style="thick">
        <color theme="0"/>
      </right>
      <top style="hair">
        <color theme="0"/>
      </top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n">
        <color indexed="64"/>
      </bottom>
      <diagonal/>
    </border>
    <border>
      <left/>
      <right style="thick">
        <color theme="0"/>
      </right>
      <top style="thin">
        <color auto="1"/>
      </top>
      <bottom/>
      <diagonal/>
    </border>
    <border>
      <left/>
      <right style="thick">
        <color theme="0"/>
      </right>
      <top style="hair">
        <color indexed="64"/>
      </top>
      <bottom style="medium">
        <color indexed="64"/>
      </bottom>
      <diagonal/>
    </border>
  </borders>
  <cellStyleXfs count="24">
    <xf numFmtId="0" fontId="0" fillId="0" borderId="0"/>
    <xf numFmtId="38" fontId="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27">
    <xf numFmtId="0" fontId="0" fillId="0" borderId="0" xfId="0"/>
    <xf numFmtId="178" fontId="15" fillId="3" borderId="3" xfId="19" applyNumberFormat="1" applyFont="1" applyFill="1" applyBorder="1" applyAlignment="1" applyProtection="1">
      <alignment horizontal="right" vertical="center"/>
    </xf>
    <xf numFmtId="179" fontId="7" fillId="0" borderId="1" xfId="19" applyNumberFormat="1" applyFont="1" applyFill="1" applyBorder="1" applyAlignment="1" applyProtection="1">
      <alignment horizontal="right" vertical="center"/>
    </xf>
    <xf numFmtId="179" fontId="8" fillId="0" borderId="1" xfId="19" applyNumberFormat="1" applyFont="1" applyFill="1" applyBorder="1" applyAlignment="1" applyProtection="1">
      <alignment horizontal="right" vertical="center"/>
    </xf>
    <xf numFmtId="179" fontId="8" fillId="0" borderId="4" xfId="19" applyNumberFormat="1" applyFont="1" applyFill="1" applyBorder="1" applyAlignment="1" applyProtection="1">
      <alignment horizontal="right" vertical="center"/>
    </xf>
    <xf numFmtId="179" fontId="8" fillId="0" borderId="11" xfId="19" applyNumberFormat="1" applyFont="1" applyFill="1" applyBorder="1" applyAlignment="1" applyProtection="1">
      <alignment horizontal="right" vertical="center"/>
    </xf>
    <xf numFmtId="181" fontId="7" fillId="0" borderId="1" xfId="13" applyNumberFormat="1" applyFont="1" applyFill="1" applyBorder="1" applyAlignment="1" applyProtection="1">
      <alignment horizontal="right" vertical="center"/>
    </xf>
    <xf numFmtId="180" fontId="7" fillId="0" borderId="1" xfId="13" applyNumberFormat="1" applyFont="1" applyFill="1" applyBorder="1" applyAlignment="1" applyProtection="1">
      <alignment horizontal="right" vertical="center"/>
    </xf>
    <xf numFmtId="180" fontId="7" fillId="0" borderId="4" xfId="13" applyNumberFormat="1" applyFont="1" applyFill="1" applyBorder="1" applyAlignment="1" applyProtection="1">
      <alignment horizontal="right" vertical="center"/>
    </xf>
    <xf numFmtId="179" fontId="7" fillId="0" borderId="4" xfId="13" applyNumberFormat="1" applyFont="1" applyFill="1" applyBorder="1" applyAlignment="1" applyProtection="1">
      <alignment horizontal="right" vertical="center"/>
    </xf>
    <xf numFmtId="180" fontId="7" fillId="0" borderId="0" xfId="13" applyNumberFormat="1" applyFont="1" applyProtection="1">
      <alignment vertical="center"/>
    </xf>
    <xf numFmtId="180" fontId="7" fillId="0" borderId="0" xfId="13" applyNumberFormat="1" applyFont="1" applyFill="1" applyProtection="1">
      <alignment vertical="center"/>
    </xf>
    <xf numFmtId="178" fontId="7" fillId="2" borderId="0" xfId="19" applyNumberFormat="1" applyFont="1" applyFill="1" applyBorder="1" applyAlignment="1" applyProtection="1">
      <alignment horizontal="right" vertical="center"/>
    </xf>
    <xf numFmtId="178" fontId="7" fillId="0" borderId="0" xfId="19" applyNumberFormat="1" applyFont="1" applyFill="1" applyBorder="1" applyAlignment="1" applyProtection="1">
      <alignment horizontal="right" vertical="center"/>
    </xf>
    <xf numFmtId="178" fontId="33" fillId="3" borderId="3" xfId="19" applyNumberFormat="1" applyFont="1" applyFill="1" applyBorder="1" applyAlignment="1" applyProtection="1">
      <alignment horizontal="right" vertical="center"/>
    </xf>
    <xf numFmtId="178" fontId="7" fillId="0" borderId="1" xfId="19" applyNumberFormat="1" applyFont="1" applyFill="1" applyBorder="1" applyAlignment="1" applyProtection="1">
      <alignment horizontal="right" vertical="center"/>
    </xf>
    <xf numFmtId="178" fontId="7" fillId="0" borderId="4" xfId="19" applyNumberFormat="1" applyFont="1" applyFill="1" applyBorder="1" applyAlignment="1" applyProtection="1">
      <alignment horizontal="right" vertical="center"/>
    </xf>
    <xf numFmtId="179" fontId="7" fillId="0" borderId="4" xfId="19" applyNumberFormat="1" applyFont="1" applyFill="1" applyBorder="1" applyAlignment="1" applyProtection="1">
      <alignment horizontal="right" vertical="center"/>
    </xf>
    <xf numFmtId="179" fontId="7" fillId="0" borderId="0" xfId="19" applyNumberFormat="1" applyFont="1" applyFill="1" applyBorder="1" applyAlignment="1" applyProtection="1">
      <alignment horizontal="right" vertical="center"/>
    </xf>
    <xf numFmtId="179" fontId="7" fillId="0" borderId="11" xfId="19" applyNumberFormat="1" applyFont="1" applyFill="1" applyBorder="1" applyAlignment="1" applyProtection="1">
      <alignment horizontal="right" vertical="center"/>
    </xf>
    <xf numFmtId="180" fontId="33" fillId="0" borderId="15" xfId="13" applyNumberFormat="1" applyFont="1" applyFill="1" applyBorder="1" applyAlignment="1" applyProtection="1">
      <alignment horizontal="right" vertical="center"/>
    </xf>
    <xf numFmtId="180" fontId="36" fillId="0" borderId="15" xfId="13" applyNumberFormat="1" applyFont="1" applyFill="1" applyBorder="1" applyAlignment="1" applyProtection="1">
      <alignment horizontal="right" vertical="center"/>
    </xf>
    <xf numFmtId="180" fontId="33" fillId="0" borderId="2" xfId="13" applyNumberFormat="1" applyFont="1" applyFill="1" applyBorder="1" applyAlignment="1" applyProtection="1">
      <alignment horizontal="right" vertical="center"/>
    </xf>
    <xf numFmtId="179" fontId="33" fillId="0" borderId="2" xfId="13" applyNumberFormat="1" applyFont="1" applyFill="1" applyBorder="1" applyAlignment="1" applyProtection="1">
      <alignment horizontal="right" vertical="center"/>
    </xf>
    <xf numFmtId="180" fontId="33" fillId="0" borderId="0" xfId="13" applyNumberFormat="1" applyFont="1" applyProtection="1">
      <alignment vertical="center"/>
    </xf>
    <xf numFmtId="180" fontId="33" fillId="0" borderId="0" xfId="13" applyNumberFormat="1" applyFont="1" applyFill="1" applyProtection="1">
      <alignment vertical="center"/>
    </xf>
    <xf numFmtId="180" fontId="33" fillId="0" borderId="25" xfId="13" applyNumberFormat="1" applyFont="1" applyFill="1" applyBorder="1" applyAlignment="1" applyProtection="1">
      <alignment horizontal="right" vertical="center"/>
    </xf>
    <xf numFmtId="180" fontId="33" fillId="0" borderId="26" xfId="13" applyNumberFormat="1" applyFont="1" applyFill="1" applyBorder="1" applyAlignment="1" applyProtection="1">
      <alignment horizontal="right" vertical="center"/>
    </xf>
    <xf numFmtId="179" fontId="33" fillId="0" borderId="26" xfId="13" applyNumberFormat="1" applyFont="1" applyFill="1" applyBorder="1" applyAlignment="1" applyProtection="1">
      <alignment horizontal="right" vertical="center"/>
    </xf>
    <xf numFmtId="179" fontId="33" fillId="0" borderId="15" xfId="19" applyNumberFormat="1" applyFont="1" applyFill="1" applyBorder="1" applyAlignment="1" applyProtection="1">
      <alignment horizontal="right" vertical="center"/>
    </xf>
    <xf numFmtId="179" fontId="33" fillId="0" borderId="2" xfId="19" applyNumberFormat="1" applyFont="1" applyFill="1" applyBorder="1" applyAlignment="1" applyProtection="1">
      <alignment horizontal="right" vertical="center"/>
    </xf>
    <xf numFmtId="179" fontId="33" fillId="0" borderId="25" xfId="19" applyNumberFormat="1" applyFont="1" applyFill="1" applyBorder="1" applyAlignment="1" applyProtection="1">
      <alignment horizontal="right" vertical="center"/>
    </xf>
    <xf numFmtId="179" fontId="33" fillId="0" borderId="26" xfId="19" applyNumberFormat="1" applyFont="1" applyFill="1" applyBorder="1" applyAlignment="1" applyProtection="1">
      <alignment horizontal="right" vertical="center"/>
    </xf>
    <xf numFmtId="179" fontId="33" fillId="0" borderId="23" xfId="19" applyNumberFormat="1" applyFont="1" applyFill="1" applyBorder="1" applyAlignment="1" applyProtection="1">
      <alignment horizontal="right" vertical="center"/>
    </xf>
    <xf numFmtId="38" fontId="10" fillId="0" borderId="0" xfId="10" applyFont="1" applyBorder="1" applyAlignment="1" applyProtection="1">
      <alignment horizontal="left" vertical="center"/>
    </xf>
    <xf numFmtId="178" fontId="8" fillId="3" borderId="3" xfId="19" applyNumberFormat="1" applyFont="1" applyFill="1" applyBorder="1" applyAlignment="1" applyProtection="1">
      <alignment horizontal="right" vertical="center"/>
    </xf>
    <xf numFmtId="177" fontId="8" fillId="3" borderId="3" xfId="2" applyNumberFormat="1" applyFont="1" applyFill="1" applyBorder="1" applyAlignment="1" applyProtection="1">
      <alignment horizontal="right" vertical="center"/>
    </xf>
    <xf numFmtId="0" fontId="15" fillId="3" borderId="3" xfId="8" applyNumberFormat="1" applyFont="1" applyFill="1" applyBorder="1" applyAlignment="1" applyProtection="1">
      <alignment horizontal="right" vertical="center"/>
    </xf>
    <xf numFmtId="178" fontId="15" fillId="3" borderId="3" xfId="8" applyNumberFormat="1" applyFont="1" applyFill="1" applyBorder="1" applyAlignment="1" applyProtection="1">
      <alignment horizontal="right" vertical="center"/>
    </xf>
    <xf numFmtId="37" fontId="7" fillId="0" borderId="1" xfId="13" applyNumberFormat="1" applyFont="1" applyFill="1" applyBorder="1" applyAlignment="1" applyProtection="1">
      <alignment horizontal="right" vertical="center"/>
    </xf>
    <xf numFmtId="37" fontId="7" fillId="0" borderId="4" xfId="13" applyNumberFormat="1" applyFont="1" applyFill="1" applyBorder="1" applyAlignment="1" applyProtection="1">
      <alignment horizontal="right" vertical="center"/>
    </xf>
    <xf numFmtId="37" fontId="8" fillId="0" borderId="4" xfId="19" applyNumberFormat="1" applyFont="1" applyFill="1" applyBorder="1" applyAlignment="1" applyProtection="1">
      <alignment horizontal="right" vertical="center"/>
    </xf>
    <xf numFmtId="179" fontId="8" fillId="0" borderId="0" xfId="19" applyNumberFormat="1" applyFont="1" applyFill="1" applyBorder="1" applyAlignment="1" applyProtection="1">
      <alignment horizontal="right" vertical="center"/>
    </xf>
    <xf numFmtId="0" fontId="8" fillId="0" borderId="0" xfId="19" applyNumberFormat="1" applyFont="1" applyFill="1" applyBorder="1" applyAlignment="1" applyProtection="1">
      <alignment horizontal="right" vertical="center"/>
    </xf>
    <xf numFmtId="38" fontId="8" fillId="0" borderId="1" xfId="13" applyFont="1" applyFill="1" applyBorder="1" applyAlignment="1" applyProtection="1">
      <alignment horizontal="right" vertical="center"/>
    </xf>
    <xf numFmtId="38" fontId="8" fillId="0" borderId="4" xfId="13" applyFont="1" applyFill="1" applyBorder="1" applyAlignment="1" applyProtection="1">
      <alignment horizontal="right" vertical="center"/>
    </xf>
    <xf numFmtId="37" fontId="8" fillId="0" borderId="0" xfId="19" applyNumberFormat="1" applyFont="1" applyFill="1" applyBorder="1" applyAlignment="1" applyProtection="1">
      <alignment horizontal="right" vertical="center"/>
    </xf>
    <xf numFmtId="37" fontId="7" fillId="0" borderId="4" xfId="19" applyNumberFormat="1" applyFont="1" applyFill="1" applyBorder="1" applyAlignment="1" applyProtection="1">
      <alignment horizontal="right" vertical="center"/>
    </xf>
    <xf numFmtId="179" fontId="15" fillId="0" borderId="25" xfId="19" applyNumberFormat="1" applyFont="1" applyFill="1" applyBorder="1" applyAlignment="1" applyProtection="1">
      <alignment horizontal="right" vertical="center"/>
    </xf>
    <xf numFmtId="179" fontId="8" fillId="0" borderId="0" xfId="2" applyNumberFormat="1" applyFont="1" applyFill="1" applyBorder="1" applyAlignment="1" applyProtection="1">
      <alignment horizontal="right" vertical="center"/>
    </xf>
    <xf numFmtId="179" fontId="8" fillId="3" borderId="3" xfId="19" applyNumberFormat="1" applyFont="1" applyFill="1" applyBorder="1" applyAlignment="1" applyProtection="1">
      <alignment horizontal="right" vertical="center"/>
    </xf>
    <xf numFmtId="37" fontId="7" fillId="0" borderId="27" xfId="13" applyNumberFormat="1" applyFont="1" applyFill="1" applyBorder="1" applyAlignment="1" applyProtection="1">
      <alignment horizontal="right" vertical="center"/>
    </xf>
    <xf numFmtId="37" fontId="7" fillId="0" borderId="0" xfId="13" applyNumberFormat="1" applyFont="1" applyFill="1" applyBorder="1" applyAlignment="1" applyProtection="1">
      <alignment horizontal="right" vertical="center"/>
    </xf>
    <xf numFmtId="37" fontId="8" fillId="0" borderId="13" xfId="19" applyNumberFormat="1" applyFont="1" applyFill="1" applyBorder="1" applyAlignment="1" applyProtection="1">
      <alignment horizontal="right" vertical="center"/>
    </xf>
    <xf numFmtId="38" fontId="8" fillId="0" borderId="0" xfId="13" applyFont="1" applyFill="1" applyBorder="1" applyAlignment="1" applyProtection="1">
      <alignment horizontal="right" vertical="center"/>
    </xf>
    <xf numFmtId="179" fontId="8" fillId="3" borderId="3" xfId="2" applyNumberFormat="1" applyFont="1" applyFill="1" applyBorder="1" applyAlignment="1" applyProtection="1">
      <alignment horizontal="right" vertical="center"/>
    </xf>
    <xf numFmtId="179" fontId="7" fillId="2" borderId="1" xfId="19" applyNumberFormat="1" applyFont="1" applyFill="1" applyBorder="1" applyAlignment="1" applyProtection="1">
      <alignment horizontal="right" vertical="center"/>
    </xf>
    <xf numFmtId="179" fontId="7" fillId="2" borderId="4" xfId="19" applyNumberFormat="1" applyFont="1" applyFill="1" applyBorder="1" applyAlignment="1" applyProtection="1">
      <alignment horizontal="right" vertical="center"/>
    </xf>
    <xf numFmtId="179" fontId="8" fillId="0" borderId="11" xfId="2" applyNumberFormat="1" applyFont="1" applyFill="1" applyBorder="1" applyAlignment="1" applyProtection="1">
      <alignment horizontal="right" vertical="center"/>
    </xf>
    <xf numFmtId="179" fontId="7" fillId="0" borderId="0" xfId="2" applyNumberFormat="1" applyFont="1" applyFill="1" applyBorder="1" applyAlignment="1" applyProtection="1">
      <alignment horizontal="right" vertical="center"/>
    </xf>
    <xf numFmtId="179" fontId="33" fillId="2" borderId="25" xfId="19" applyNumberFormat="1" applyFont="1" applyFill="1" applyBorder="1" applyAlignment="1" applyProtection="1">
      <alignment horizontal="right" vertical="center"/>
    </xf>
    <xf numFmtId="179" fontId="33" fillId="0" borderId="23" xfId="2" applyNumberFormat="1" applyFont="1" applyFill="1" applyBorder="1" applyAlignment="1" applyProtection="1">
      <alignment horizontal="right" vertical="center"/>
    </xf>
    <xf numFmtId="179" fontId="7" fillId="2" borderId="0" xfId="19" applyNumberFormat="1" applyFont="1" applyFill="1" applyBorder="1" applyAlignment="1" applyProtection="1">
      <alignment horizontal="right" vertical="center"/>
    </xf>
    <xf numFmtId="179" fontId="33" fillId="3" borderId="3" xfId="19" applyNumberFormat="1" applyFont="1" applyFill="1" applyBorder="1" applyAlignment="1" applyProtection="1">
      <alignment horizontal="right" vertical="center"/>
    </xf>
    <xf numFmtId="179" fontId="7" fillId="0" borderId="11" xfId="2" applyNumberFormat="1" applyFont="1" applyFill="1" applyBorder="1" applyAlignment="1" applyProtection="1">
      <alignment horizontal="right" vertical="center"/>
    </xf>
    <xf numFmtId="185" fontId="33" fillId="3" borderId="3" xfId="19" applyNumberFormat="1" applyFont="1" applyFill="1" applyBorder="1" applyAlignment="1" applyProtection="1">
      <alignment horizontal="right" vertical="center"/>
    </xf>
    <xf numFmtId="184" fontId="7" fillId="0" borderId="0" xfId="13" applyNumberFormat="1" applyFont="1" applyFill="1" applyBorder="1" applyAlignment="1" applyProtection="1">
      <alignment horizontal="right" vertical="center"/>
    </xf>
    <xf numFmtId="184" fontId="33" fillId="0" borderId="5" xfId="13" applyNumberFormat="1" applyFont="1" applyFill="1" applyBorder="1" applyAlignment="1" applyProtection="1">
      <alignment horizontal="right" vertical="center"/>
    </xf>
    <xf numFmtId="184" fontId="33" fillId="0" borderId="23" xfId="13" applyNumberFormat="1" applyFont="1" applyFill="1" applyBorder="1" applyAlignment="1" applyProtection="1">
      <alignment horizontal="right" vertical="center"/>
    </xf>
    <xf numFmtId="184" fontId="7" fillId="0" borderId="0" xfId="19" applyNumberFormat="1" applyFont="1" applyFill="1" applyBorder="1" applyAlignment="1" applyProtection="1">
      <alignment horizontal="right" vertical="center"/>
    </xf>
    <xf numFmtId="184" fontId="33" fillId="3" borderId="3" xfId="19" applyNumberFormat="1" applyFont="1" applyFill="1" applyBorder="1" applyAlignment="1" applyProtection="1">
      <alignment horizontal="right" vertical="center"/>
    </xf>
    <xf numFmtId="184" fontId="7" fillId="0" borderId="11" xfId="19" applyNumberFormat="1" applyFont="1" applyFill="1" applyBorder="1" applyAlignment="1" applyProtection="1">
      <alignment horizontal="right" vertical="center"/>
    </xf>
    <xf numFmtId="184" fontId="33" fillId="0" borderId="5" xfId="19" applyNumberFormat="1" applyFont="1" applyFill="1" applyBorder="1" applyAlignment="1" applyProtection="1">
      <alignment horizontal="right" vertical="center"/>
    </xf>
    <xf numFmtId="184" fontId="33" fillId="0" borderId="23" xfId="19" applyNumberFormat="1" applyFont="1" applyFill="1" applyBorder="1" applyAlignment="1" applyProtection="1">
      <alignment horizontal="right" vertical="center"/>
    </xf>
    <xf numFmtId="0" fontId="15" fillId="3" borderId="3" xfId="19" applyNumberFormat="1" applyFont="1" applyFill="1" applyBorder="1" applyAlignment="1" applyProtection="1">
      <alignment horizontal="right" vertical="center"/>
    </xf>
    <xf numFmtId="180" fontId="7" fillId="0" borderId="0" xfId="13" applyNumberFormat="1" applyFont="1" applyBorder="1" applyProtection="1">
      <alignment vertical="center"/>
    </xf>
    <xf numFmtId="180" fontId="33" fillId="0" borderId="0" xfId="13" applyNumberFormat="1" applyFont="1" applyBorder="1" applyProtection="1">
      <alignment vertical="center"/>
    </xf>
    <xf numFmtId="178" fontId="15" fillId="3" borderId="0" xfId="8" applyNumberFormat="1" applyFont="1" applyFill="1" applyBorder="1" applyAlignment="1" applyProtection="1">
      <alignment horizontal="right" vertical="center"/>
    </xf>
    <xf numFmtId="179" fontId="7" fillId="2" borderId="1" xfId="8" applyNumberFormat="1" applyFont="1" applyFill="1" applyBorder="1" applyAlignment="1" applyProtection="1">
      <alignment horizontal="right" vertical="center"/>
    </xf>
    <xf numFmtId="179" fontId="7" fillId="0" borderId="1" xfId="8" applyNumberFormat="1" applyFont="1" applyFill="1" applyBorder="1" applyAlignment="1" applyProtection="1">
      <alignment horizontal="right" vertical="center"/>
    </xf>
    <xf numFmtId="179" fontId="7" fillId="0" borderId="4" xfId="8" applyNumberFormat="1" applyFont="1" applyFill="1" applyBorder="1" applyAlignment="1" applyProtection="1">
      <alignment horizontal="right" vertical="center"/>
    </xf>
    <xf numFmtId="179" fontId="7" fillId="0" borderId="27" xfId="8" applyNumberFormat="1" applyFont="1" applyFill="1" applyBorder="1" applyAlignment="1" applyProtection="1">
      <alignment horizontal="right" vertical="center"/>
    </xf>
    <xf numFmtId="179" fontId="7" fillId="0" borderId="11" xfId="8" applyNumberFormat="1" applyFont="1" applyFill="1" applyBorder="1" applyAlignment="1" applyProtection="1">
      <alignment horizontal="right" vertical="center"/>
    </xf>
    <xf numFmtId="184" fontId="7" fillId="0" borderId="11" xfId="8" applyNumberFormat="1" applyFont="1" applyFill="1" applyBorder="1" applyAlignment="1" applyProtection="1">
      <alignment horizontal="right" vertical="center"/>
    </xf>
    <xf numFmtId="184" fontId="7" fillId="0" borderId="12" xfId="8" applyNumberFormat="1" applyFont="1" applyFill="1" applyBorder="1" applyAlignment="1" applyProtection="1">
      <alignment horizontal="right" vertical="center"/>
    </xf>
    <xf numFmtId="179" fontId="7" fillId="0" borderId="0" xfId="8" applyNumberFormat="1" applyFont="1" applyFill="1" applyBorder="1" applyAlignment="1" applyProtection="1">
      <alignment horizontal="right" vertical="center"/>
    </xf>
    <xf numFmtId="184" fontId="7" fillId="0" borderId="0" xfId="8" applyNumberFormat="1" applyFont="1" applyFill="1" applyBorder="1" applyAlignment="1" applyProtection="1">
      <alignment horizontal="right" vertical="center"/>
    </xf>
    <xf numFmtId="184" fontId="7" fillId="0" borderId="6" xfId="8" applyNumberFormat="1" applyFont="1" applyFill="1" applyBorder="1" applyAlignment="1" applyProtection="1">
      <alignment horizontal="right" vertical="center"/>
    </xf>
    <xf numFmtId="179" fontId="33" fillId="2" borderId="25" xfId="8" applyNumberFormat="1" applyFont="1" applyFill="1" applyBorder="1" applyAlignment="1" applyProtection="1">
      <alignment horizontal="right" vertical="center"/>
    </xf>
    <xf numFmtId="179" fontId="33" fillId="0" borderId="25" xfId="8" applyNumberFormat="1" applyFont="1" applyFill="1" applyBorder="1" applyAlignment="1" applyProtection="1">
      <alignment horizontal="right" vertical="center"/>
    </xf>
    <xf numFmtId="179" fontId="33" fillId="0" borderId="26" xfId="8" applyNumberFormat="1" applyFont="1" applyFill="1" applyBorder="1" applyAlignment="1" applyProtection="1">
      <alignment horizontal="right" vertical="center"/>
    </xf>
    <xf numFmtId="179" fontId="33" fillId="0" borderId="23" xfId="8" applyNumberFormat="1" applyFont="1" applyFill="1" applyBorder="1" applyAlignment="1" applyProtection="1">
      <alignment horizontal="right" vertical="center"/>
    </xf>
    <xf numFmtId="184" fontId="33" fillId="0" borderId="23" xfId="8" applyNumberFormat="1" applyFont="1" applyFill="1" applyBorder="1" applyAlignment="1" applyProtection="1">
      <alignment horizontal="right" vertical="center"/>
    </xf>
    <xf numFmtId="184" fontId="33" fillId="0" borderId="24" xfId="8" applyNumberFormat="1" applyFont="1" applyFill="1" applyBorder="1" applyAlignment="1" applyProtection="1">
      <alignment horizontal="right" vertical="center"/>
    </xf>
    <xf numFmtId="179" fontId="7" fillId="2" borderId="0" xfId="8" applyNumberFormat="1" applyFont="1" applyFill="1" applyBorder="1" applyAlignment="1" applyProtection="1">
      <alignment horizontal="right" vertical="center"/>
    </xf>
    <xf numFmtId="183" fontId="7" fillId="0" borderId="0" xfId="8" applyNumberFormat="1" applyFont="1" applyFill="1" applyBorder="1" applyAlignment="1" applyProtection="1">
      <alignment horizontal="right" vertical="center"/>
    </xf>
    <xf numFmtId="179" fontId="33" fillId="3" borderId="3" xfId="8" applyNumberFormat="1" applyFont="1" applyFill="1" applyBorder="1" applyAlignment="1" applyProtection="1">
      <alignment horizontal="right" vertical="center"/>
    </xf>
    <xf numFmtId="179" fontId="33" fillId="3" borderId="0" xfId="8" applyNumberFormat="1" applyFont="1" applyFill="1" applyBorder="1" applyAlignment="1" applyProtection="1">
      <alignment horizontal="right" vertical="center"/>
    </xf>
    <xf numFmtId="183" fontId="33" fillId="3" borderId="3" xfId="8" applyNumberFormat="1" applyFont="1" applyFill="1" applyBorder="1" applyAlignment="1" applyProtection="1">
      <alignment horizontal="right" vertical="center"/>
    </xf>
    <xf numFmtId="184" fontId="33" fillId="3" borderId="0" xfId="8" applyNumberFormat="1" applyFont="1" applyFill="1" applyBorder="1" applyAlignment="1" applyProtection="1">
      <alignment horizontal="right" vertical="center"/>
    </xf>
    <xf numFmtId="184" fontId="33" fillId="3" borderId="3" xfId="8" applyNumberFormat="1" applyFont="1" applyFill="1" applyBorder="1" applyAlignment="1" applyProtection="1">
      <alignment horizontal="right" vertical="center"/>
    </xf>
    <xf numFmtId="38" fontId="10" fillId="2" borderId="0" xfId="10" applyFont="1" applyFill="1" applyBorder="1" applyAlignment="1" applyProtection="1">
      <alignment horizontal="left" vertical="center"/>
    </xf>
    <xf numFmtId="38" fontId="12" fillId="2" borderId="0" xfId="10" applyFont="1" applyFill="1" applyBorder="1" applyAlignment="1" applyProtection="1">
      <alignment horizontal="left" vertical="center"/>
    </xf>
    <xf numFmtId="178" fontId="8" fillId="0" borderId="0" xfId="19" applyNumberFormat="1" applyFont="1" applyFill="1" applyBorder="1" applyAlignment="1" applyProtection="1">
      <alignment horizontal="right" vertical="center"/>
    </xf>
    <xf numFmtId="179" fontId="8" fillId="2" borderId="1" xfId="19" applyNumberFormat="1" applyFont="1" applyFill="1" applyBorder="1" applyAlignment="1" applyProtection="1">
      <alignment horizontal="right" vertical="center"/>
    </xf>
    <xf numFmtId="179" fontId="8" fillId="0" borderId="13" xfId="19" applyNumberFormat="1" applyFont="1" applyFill="1" applyBorder="1" applyAlignment="1" applyProtection="1">
      <alignment horizontal="right" vertical="center"/>
    </xf>
    <xf numFmtId="179" fontId="15" fillId="2" borderId="25" xfId="19" applyNumberFormat="1" applyFont="1" applyFill="1" applyBorder="1" applyAlignment="1" applyProtection="1">
      <alignment horizontal="right" vertical="center"/>
    </xf>
    <xf numFmtId="179" fontId="15" fillId="0" borderId="26" xfId="19" applyNumberFormat="1" applyFont="1" applyFill="1" applyBorder="1" applyAlignment="1" applyProtection="1">
      <alignment horizontal="right" vertical="center"/>
    </xf>
    <xf numFmtId="179" fontId="15" fillId="0" borderId="0" xfId="19" applyNumberFormat="1" applyFont="1" applyFill="1" applyBorder="1" applyAlignment="1" applyProtection="1">
      <alignment horizontal="right" vertical="center"/>
    </xf>
    <xf numFmtId="38" fontId="12" fillId="0" borderId="0" xfId="10" applyFont="1" applyBorder="1" applyAlignment="1" applyProtection="1">
      <alignment horizontal="left" vertical="center"/>
    </xf>
    <xf numFmtId="182" fontId="7" fillId="0" borderId="27" xfId="19" applyNumberFormat="1" applyFont="1" applyFill="1" applyBorder="1" applyAlignment="1" applyProtection="1">
      <alignment horizontal="right" vertical="center"/>
    </xf>
    <xf numFmtId="182" fontId="7" fillId="0" borderId="0" xfId="19" applyNumberFormat="1" applyFont="1" applyFill="1" applyBorder="1" applyAlignment="1" applyProtection="1">
      <alignment horizontal="right" vertical="center"/>
    </xf>
    <xf numFmtId="182" fontId="7" fillId="0" borderId="13" xfId="19" applyNumberFormat="1" applyFont="1" applyBorder="1" applyAlignment="1" applyProtection="1">
      <alignment horizontal="right" vertical="center"/>
    </xf>
    <xf numFmtId="182" fontId="7" fillId="0" borderId="1" xfId="19" applyNumberFormat="1" applyFont="1" applyFill="1" applyBorder="1" applyAlignment="1" applyProtection="1">
      <alignment horizontal="right" vertical="center"/>
    </xf>
    <xf numFmtId="182" fontId="7" fillId="0" borderId="4" xfId="19" applyNumberFormat="1" applyFont="1" applyBorder="1" applyAlignment="1" applyProtection="1">
      <alignment horizontal="right" vertical="center"/>
    </xf>
    <xf numFmtId="182" fontId="8" fillId="3" borderId="3" xfId="19" applyNumberFormat="1" applyFont="1" applyFill="1" applyBorder="1" applyAlignment="1" applyProtection="1">
      <alignment horizontal="right" vertical="center"/>
    </xf>
    <xf numFmtId="182" fontId="8" fillId="3" borderId="3" xfId="2" applyNumberFormat="1" applyFont="1" applyFill="1" applyBorder="1" applyAlignment="1" applyProtection="1">
      <alignment horizontal="right" vertical="center"/>
    </xf>
    <xf numFmtId="0" fontId="8" fillId="3" borderId="3" xfId="2" applyNumberFormat="1" applyFont="1" applyFill="1" applyBorder="1" applyAlignment="1" applyProtection="1">
      <alignment horizontal="right" vertical="center"/>
    </xf>
    <xf numFmtId="178" fontId="8" fillId="3" borderId="38" xfId="19" applyNumberFormat="1" applyFont="1" applyFill="1" applyBorder="1" applyAlignment="1" applyProtection="1">
      <alignment horizontal="right" vertical="center"/>
    </xf>
    <xf numFmtId="182" fontId="8" fillId="0" borderId="0" xfId="2" applyNumberFormat="1" applyFont="1" applyFill="1" applyBorder="1" applyAlignment="1" applyProtection="1">
      <alignment horizontal="right" vertical="center"/>
    </xf>
    <xf numFmtId="182" fontId="33" fillId="0" borderId="25" xfId="19" applyNumberFormat="1" applyFont="1" applyFill="1" applyBorder="1" applyAlignment="1" applyProtection="1">
      <alignment horizontal="right" vertical="center"/>
    </xf>
    <xf numFmtId="182" fontId="33" fillId="0" borderId="23" xfId="19" applyNumberFormat="1" applyFont="1" applyFill="1" applyBorder="1" applyAlignment="1" applyProtection="1">
      <alignment horizontal="right" vertical="center"/>
    </xf>
    <xf numFmtId="182" fontId="33" fillId="0" borderId="26" xfId="19" applyNumberFormat="1" applyFont="1" applyBorder="1" applyAlignment="1" applyProtection="1">
      <alignment horizontal="right" vertical="center"/>
    </xf>
    <xf numFmtId="182" fontId="33" fillId="0" borderId="0" xfId="2" applyNumberFormat="1" applyFont="1" applyFill="1" applyBorder="1" applyAlignment="1" applyProtection="1">
      <alignment horizontal="right" vertical="center"/>
    </xf>
    <xf numFmtId="0" fontId="33" fillId="0" borderId="23" xfId="2" applyNumberFormat="1" applyFont="1" applyFill="1" applyBorder="1" applyAlignment="1" applyProtection="1">
      <alignment horizontal="right" vertical="center"/>
    </xf>
    <xf numFmtId="182" fontId="33" fillId="0" borderId="23" xfId="2" applyNumberFormat="1" applyFont="1" applyFill="1" applyBorder="1" applyAlignment="1" applyProtection="1">
      <alignment horizontal="right" vertical="center"/>
    </xf>
    <xf numFmtId="0" fontId="33" fillId="0" borderId="0" xfId="2" applyNumberFormat="1" applyFont="1" applyFill="1" applyBorder="1" applyAlignment="1" applyProtection="1">
      <alignment horizontal="right" vertical="center"/>
    </xf>
    <xf numFmtId="179" fontId="33" fillId="0" borderId="26" xfId="19" applyNumberFormat="1" applyFont="1" applyBorder="1" applyAlignment="1" applyProtection="1">
      <alignment horizontal="right" vertical="center"/>
    </xf>
    <xf numFmtId="37" fontId="33" fillId="0" borderId="26" xfId="19" applyNumberFormat="1" applyFont="1" applyFill="1" applyBorder="1" applyAlignment="1" applyProtection="1">
      <alignment horizontal="right" vertical="center"/>
    </xf>
    <xf numFmtId="37" fontId="33" fillId="0" borderId="26" xfId="19" applyNumberFormat="1" applyFont="1" applyBorder="1" applyAlignment="1" applyProtection="1">
      <alignment horizontal="right" vertical="center"/>
    </xf>
    <xf numFmtId="37" fontId="33" fillId="0" borderId="25" xfId="19" applyNumberFormat="1" applyFont="1" applyFill="1" applyBorder="1" applyAlignment="1" applyProtection="1">
      <alignment horizontal="right" vertical="center"/>
    </xf>
    <xf numFmtId="37" fontId="33" fillId="0" borderId="23" xfId="19" applyNumberFormat="1" applyFont="1" applyFill="1" applyBorder="1" applyAlignment="1" applyProtection="1">
      <alignment horizontal="right" vertical="center"/>
    </xf>
    <xf numFmtId="184" fontId="8" fillId="0" borderId="12" xfId="8" applyNumberFormat="1" applyFont="1" applyFill="1" applyBorder="1" applyAlignment="1" applyProtection="1">
      <alignment horizontal="right" vertical="center"/>
    </xf>
    <xf numFmtId="184" fontId="8" fillId="0" borderId="6" xfId="8" applyNumberFormat="1" applyFont="1" applyFill="1" applyBorder="1" applyAlignment="1" applyProtection="1">
      <alignment horizontal="right" vertical="center"/>
    </xf>
    <xf numFmtId="184" fontId="15" fillId="0" borderId="24" xfId="8" applyNumberFormat="1" applyFont="1" applyFill="1" applyBorder="1" applyAlignment="1" applyProtection="1">
      <alignment horizontal="right" vertical="center"/>
    </xf>
    <xf numFmtId="184" fontId="8" fillId="0" borderId="0" xfId="8" applyNumberFormat="1" applyFont="1" applyFill="1" applyBorder="1" applyAlignment="1" applyProtection="1">
      <alignment horizontal="right" vertical="center"/>
    </xf>
    <xf numFmtId="184" fontId="15" fillId="3" borderId="3" xfId="8" applyNumberFormat="1" applyFont="1" applyFill="1" applyBorder="1" applyAlignment="1" applyProtection="1">
      <alignment horizontal="right" vertical="center"/>
    </xf>
    <xf numFmtId="184" fontId="8" fillId="0" borderId="11" xfId="19" applyNumberFormat="1" applyFont="1" applyFill="1" applyBorder="1" applyAlignment="1" applyProtection="1">
      <alignment horizontal="right" vertical="center"/>
    </xf>
    <xf numFmtId="184" fontId="33" fillId="0" borderId="40" xfId="2" applyNumberFormat="1" applyFont="1" applyBorder="1" applyAlignment="1" applyProtection="1">
      <alignment horizontal="right" vertical="center"/>
    </xf>
    <xf numFmtId="184" fontId="8" fillId="3" borderId="38" xfId="2" applyNumberFormat="1" applyFont="1" applyFill="1" applyBorder="1" applyAlignment="1" applyProtection="1">
      <alignment horizontal="right" vertical="center"/>
    </xf>
    <xf numFmtId="0" fontId="28" fillId="0" borderId="0" xfId="18" applyFont="1" applyProtection="1">
      <alignment vertical="center"/>
    </xf>
    <xf numFmtId="0" fontId="29" fillId="0" borderId="0" xfId="18" applyFont="1" applyAlignment="1" applyProtection="1">
      <alignment horizontal="left" vertical="center"/>
    </xf>
    <xf numFmtId="0" fontId="29" fillId="0" borderId="0" xfId="18" applyFont="1" applyAlignment="1" applyProtection="1">
      <alignment horizontal="center" vertical="center"/>
    </xf>
    <xf numFmtId="0" fontId="30" fillId="0" borderId="0" xfId="18" applyFont="1" applyProtection="1">
      <alignment vertical="center"/>
    </xf>
    <xf numFmtId="0" fontId="28" fillId="2" borderId="0" xfId="18" applyFont="1" applyFill="1" applyProtection="1">
      <alignment vertical="center"/>
    </xf>
    <xf numFmtId="0" fontId="28" fillId="0" borderId="0" xfId="18" applyFont="1" applyAlignment="1" applyProtection="1">
      <alignment horizontal="right" vertical="center"/>
    </xf>
    <xf numFmtId="0" fontId="23" fillId="0" borderId="0" xfId="18" applyFont="1" applyProtection="1">
      <alignment vertical="center"/>
    </xf>
    <xf numFmtId="0" fontId="23" fillId="0" borderId="0" xfId="18" applyFont="1" applyAlignment="1" applyProtection="1">
      <alignment horizontal="right" vertical="center"/>
    </xf>
    <xf numFmtId="0" fontId="21" fillId="0" borderId="0" xfId="18" applyFont="1" applyProtection="1">
      <alignment vertical="center"/>
    </xf>
    <xf numFmtId="176" fontId="22" fillId="4" borderId="10" xfId="18" applyNumberFormat="1" applyFont="1" applyFill="1" applyBorder="1" applyAlignment="1" applyProtection="1">
      <alignment horizontal="centerContinuous" vertical="center"/>
    </xf>
    <xf numFmtId="176" fontId="22" fillId="4" borderId="14" xfId="18" applyNumberFormat="1" applyFont="1" applyFill="1" applyBorder="1" applyAlignment="1" applyProtection="1">
      <alignment horizontal="centerContinuous" vertical="center"/>
    </xf>
    <xf numFmtId="176" fontId="22" fillId="4" borderId="9" xfId="18" applyNumberFormat="1" applyFont="1" applyFill="1" applyBorder="1" applyAlignment="1" applyProtection="1">
      <alignment horizontal="center" vertical="center"/>
    </xf>
    <xf numFmtId="176" fontId="22" fillId="4" borderId="9" xfId="18" applyNumberFormat="1" applyFont="1" applyFill="1" applyBorder="1" applyAlignment="1" applyProtection="1">
      <alignment horizontal="centerContinuous" vertical="center"/>
    </xf>
    <xf numFmtId="0" fontId="20" fillId="2" borderId="0" xfId="18" applyFont="1" applyFill="1" applyProtection="1">
      <alignment vertical="center"/>
    </xf>
    <xf numFmtId="176" fontId="22" fillId="4" borderId="0" xfId="18" applyNumberFormat="1" applyFont="1" applyFill="1" applyAlignment="1" applyProtection="1">
      <alignment horizontal="center" vertical="center"/>
    </xf>
    <xf numFmtId="0" fontId="22" fillId="5" borderId="0" xfId="18" applyFont="1" applyFill="1" applyAlignment="1" applyProtection="1">
      <alignment horizontal="center" vertical="center"/>
    </xf>
    <xf numFmtId="176" fontId="22" fillId="5" borderId="9" xfId="18" applyNumberFormat="1" applyFont="1" applyFill="1" applyBorder="1" applyAlignment="1" applyProtection="1">
      <alignment horizontal="center" vertical="center"/>
    </xf>
    <xf numFmtId="176" fontId="22" fillId="5" borderId="0" xfId="18" applyNumberFormat="1" applyFont="1" applyFill="1" applyAlignment="1" applyProtection="1">
      <alignment horizontal="center" vertical="center"/>
    </xf>
    <xf numFmtId="0" fontId="20" fillId="0" borderId="0" xfId="18" applyFont="1" applyProtection="1">
      <alignment vertical="center"/>
    </xf>
    <xf numFmtId="176" fontId="22" fillId="4" borderId="28" xfId="18" applyNumberFormat="1" applyFont="1" applyFill="1" applyBorder="1" applyAlignment="1" applyProtection="1">
      <alignment horizontal="center" vertical="center"/>
    </xf>
    <xf numFmtId="176" fontId="22" fillId="4" borderId="7" xfId="18" applyNumberFormat="1" applyFont="1" applyFill="1" applyBorder="1" applyAlignment="1" applyProtection="1">
      <alignment horizontal="center" vertical="center"/>
    </xf>
    <xf numFmtId="176" fontId="22" fillId="4" borderId="17" xfId="18" applyNumberFormat="1" applyFont="1" applyFill="1" applyBorder="1" applyAlignment="1" applyProtection="1">
      <alignment horizontal="center" vertical="center"/>
    </xf>
    <xf numFmtId="176" fontId="22" fillId="4" borderId="18" xfId="18" applyNumberFormat="1" applyFont="1" applyFill="1" applyBorder="1" applyAlignment="1" applyProtection="1">
      <alignment horizontal="center" vertical="center"/>
    </xf>
    <xf numFmtId="176" fontId="22" fillId="4" borderId="18" xfId="5" applyNumberFormat="1" applyFont="1" applyFill="1" applyBorder="1" applyAlignment="1" applyProtection="1">
      <alignment horizontal="center" vertical="center"/>
    </xf>
    <xf numFmtId="176" fontId="22" fillId="4" borderId="16" xfId="18" applyNumberFormat="1" applyFont="1" applyFill="1" applyBorder="1" applyAlignment="1" applyProtection="1">
      <alignment horizontal="center" vertical="center"/>
    </xf>
    <xf numFmtId="0" fontId="22" fillId="5" borderId="16" xfId="18" applyFont="1" applyFill="1" applyBorder="1" applyAlignment="1" applyProtection="1">
      <alignment horizontal="center" vertical="center"/>
    </xf>
    <xf numFmtId="0" fontId="22" fillId="5" borderId="18" xfId="5" applyFont="1" applyFill="1" applyBorder="1" applyAlignment="1" applyProtection="1">
      <alignment horizontal="center" vertical="center"/>
    </xf>
    <xf numFmtId="176" fontId="22" fillId="5" borderId="7" xfId="18" applyNumberFormat="1" applyFont="1" applyFill="1" applyBorder="1" applyAlignment="1" applyProtection="1">
      <alignment horizontal="center" vertical="center"/>
    </xf>
    <xf numFmtId="176" fontId="22" fillId="4" borderId="30" xfId="18" quotePrefix="1" applyNumberFormat="1" applyFont="1" applyFill="1" applyBorder="1" applyAlignment="1" applyProtection="1">
      <alignment horizontal="center" vertical="center" wrapText="1"/>
    </xf>
    <xf numFmtId="176" fontId="22" fillId="4" borderId="0" xfId="18" quotePrefix="1" applyNumberFormat="1" applyFont="1" applyFill="1" applyAlignment="1" applyProtection="1">
      <alignment horizontal="center" vertical="center" wrapText="1"/>
    </xf>
    <xf numFmtId="176" fontId="22" fillId="4" borderId="19" xfId="18" quotePrefix="1" applyNumberFormat="1" applyFont="1" applyFill="1" applyBorder="1" applyAlignment="1" applyProtection="1">
      <alignment horizontal="center" vertical="center" wrapText="1"/>
    </xf>
    <xf numFmtId="176" fontId="22" fillId="4" borderId="20" xfId="18" quotePrefix="1" applyNumberFormat="1" applyFont="1" applyFill="1" applyBorder="1" applyAlignment="1" applyProtection="1">
      <alignment horizontal="center" vertical="center" wrapText="1"/>
    </xf>
    <xf numFmtId="176" fontId="22" fillId="4" borderId="20" xfId="5" quotePrefix="1" applyNumberFormat="1" applyFont="1" applyFill="1" applyBorder="1" applyAlignment="1" applyProtection="1">
      <alignment horizontal="center" vertical="center" wrapText="1"/>
    </xf>
    <xf numFmtId="176" fontId="22" fillId="4" borderId="22" xfId="18" quotePrefix="1" applyNumberFormat="1" applyFont="1" applyFill="1" applyBorder="1" applyAlignment="1" applyProtection="1">
      <alignment horizontal="center" vertical="center" wrapText="1"/>
    </xf>
    <xf numFmtId="176" fontId="22" fillId="5" borderId="0" xfId="18" quotePrefix="1" applyNumberFormat="1" applyFont="1" applyFill="1" applyAlignment="1" applyProtection="1">
      <alignment horizontal="center" vertical="center" wrapText="1"/>
    </xf>
    <xf numFmtId="0" fontId="27" fillId="3" borderId="3" xfId="18" applyFont="1" applyFill="1" applyBorder="1" applyProtection="1">
      <alignment vertical="center"/>
    </xf>
    <xf numFmtId="0" fontId="27" fillId="3" borderId="3" xfId="18" applyFont="1" applyFill="1" applyBorder="1" applyAlignment="1" applyProtection="1">
      <alignment horizontal="center" vertical="center"/>
    </xf>
    <xf numFmtId="0" fontId="27" fillId="3" borderId="3" xfId="17" applyFont="1" applyFill="1" applyBorder="1" applyProtection="1">
      <alignment vertical="center"/>
    </xf>
    <xf numFmtId="0" fontId="15" fillId="2" borderId="0" xfId="18" applyFont="1" applyFill="1" applyProtection="1">
      <alignment vertical="center"/>
    </xf>
    <xf numFmtId="0" fontId="27" fillId="0" borderId="11" xfId="18" applyFont="1" applyBorder="1" applyProtection="1">
      <alignment vertical="center"/>
    </xf>
    <xf numFmtId="0" fontId="16" fillId="0" borderId="11" xfId="18" applyFont="1" applyBorder="1" applyAlignment="1" applyProtection="1">
      <alignment horizontal="center" vertical="center"/>
    </xf>
    <xf numFmtId="0" fontId="27" fillId="0" borderId="11" xfId="17" applyFont="1" applyBorder="1" applyProtection="1">
      <alignment vertical="center"/>
    </xf>
    <xf numFmtId="179" fontId="8" fillId="0" borderId="0" xfId="18" applyNumberFormat="1" applyFont="1" applyProtection="1">
      <alignment vertical="center"/>
    </xf>
    <xf numFmtId="0" fontId="19" fillId="0" borderId="0" xfId="18" applyFont="1" applyProtection="1">
      <alignment vertical="center"/>
    </xf>
    <xf numFmtId="0" fontId="8" fillId="0" borderId="0" xfId="18" applyFont="1" applyAlignment="1" applyProtection="1">
      <alignment horizontal="left" vertical="center" indent="1"/>
    </xf>
    <xf numFmtId="0" fontId="8" fillId="0" borderId="0" xfId="18" applyFont="1" applyAlignment="1" applyProtection="1">
      <alignment horizontal="center" vertical="center"/>
    </xf>
    <xf numFmtId="0" fontId="8" fillId="0" borderId="0" xfId="17" applyFont="1" applyAlignment="1" applyProtection="1">
      <alignment horizontal="left" vertical="center" indent="1"/>
    </xf>
    <xf numFmtId="0" fontId="33" fillId="0" borderId="5" xfId="18" applyFont="1" applyBorder="1" applyAlignment="1" applyProtection="1">
      <alignment horizontal="left" vertical="center"/>
    </xf>
    <xf numFmtId="0" fontId="33" fillId="0" borderId="5" xfId="18" applyFont="1" applyBorder="1" applyAlignment="1" applyProtection="1">
      <alignment horizontal="center" vertical="center"/>
    </xf>
    <xf numFmtId="0" fontId="33" fillId="0" borderId="5" xfId="17" applyFont="1" applyBorder="1" applyAlignment="1" applyProtection="1">
      <alignment horizontal="left" vertical="center"/>
    </xf>
    <xf numFmtId="0" fontId="27" fillId="0" borderId="0" xfId="18" applyFont="1" applyProtection="1">
      <alignment vertical="center"/>
    </xf>
    <xf numFmtId="0" fontId="16" fillId="0" borderId="0" xfId="18" applyFont="1" applyAlignment="1" applyProtection="1">
      <alignment horizontal="center" vertical="center"/>
    </xf>
    <xf numFmtId="0" fontId="27" fillId="0" borderId="0" xfId="17" applyFont="1" applyProtection="1">
      <alignment vertical="center"/>
    </xf>
    <xf numFmtId="0" fontId="16" fillId="0" borderId="0" xfId="18" applyFont="1" applyProtection="1">
      <alignment vertical="center"/>
    </xf>
    <xf numFmtId="0" fontId="16" fillId="0" borderId="0" xfId="17" applyFont="1" applyProtection="1">
      <alignment vertical="center"/>
    </xf>
    <xf numFmtId="0" fontId="37" fillId="0" borderId="23" xfId="18" applyFont="1" applyBorder="1" applyAlignment="1" applyProtection="1">
      <alignment horizontal="left" vertical="center"/>
    </xf>
    <xf numFmtId="0" fontId="33" fillId="0" borderId="23" xfId="18" applyFont="1" applyBorder="1" applyAlignment="1" applyProtection="1">
      <alignment horizontal="center" vertical="center"/>
    </xf>
    <xf numFmtId="0" fontId="33" fillId="0" borderId="23" xfId="17" applyFont="1" applyBorder="1" applyAlignment="1" applyProtection="1">
      <alignment horizontal="left" vertical="center"/>
    </xf>
    <xf numFmtId="179" fontId="33" fillId="0" borderId="23" xfId="13" applyNumberFormat="1" applyFont="1" applyFill="1" applyBorder="1" applyAlignment="1" applyProtection="1">
      <alignment horizontal="right" vertical="center"/>
    </xf>
    <xf numFmtId="0" fontId="16" fillId="0" borderId="0" xfId="18" applyFont="1" applyAlignment="1" applyProtection="1">
      <alignment horizontal="left" vertical="center" indent="1"/>
    </xf>
    <xf numFmtId="0" fontId="16" fillId="0" borderId="0" xfId="17" applyFont="1" applyAlignment="1" applyProtection="1">
      <alignment horizontal="left" vertical="center"/>
    </xf>
    <xf numFmtId="0" fontId="7" fillId="2" borderId="0" xfId="18" applyFont="1" applyFill="1" applyProtection="1">
      <alignment vertical="center"/>
    </xf>
    <xf numFmtId="0" fontId="21" fillId="3" borderId="3" xfId="18" applyFont="1" applyFill="1" applyBorder="1" applyProtection="1">
      <alignment vertical="center"/>
    </xf>
    <xf numFmtId="0" fontId="33" fillId="2" borderId="0" xfId="18" applyFont="1" applyFill="1" applyProtection="1">
      <alignment vertical="center"/>
    </xf>
    <xf numFmtId="178" fontId="7" fillId="0" borderId="13" xfId="19" applyNumberFormat="1" applyFont="1" applyFill="1" applyBorder="1" applyAlignment="1" applyProtection="1">
      <alignment horizontal="right" vertical="center"/>
    </xf>
    <xf numFmtId="0" fontId="7" fillId="0" borderId="0" xfId="18" applyFont="1" applyProtection="1">
      <alignment vertical="center"/>
    </xf>
    <xf numFmtId="179" fontId="7" fillId="0" borderId="0" xfId="18" applyNumberFormat="1" applyFont="1" applyProtection="1">
      <alignment vertical="center"/>
    </xf>
    <xf numFmtId="179" fontId="33" fillId="0" borderId="0" xfId="18" applyNumberFormat="1" applyFont="1" applyProtection="1">
      <alignment vertical="center"/>
    </xf>
    <xf numFmtId="183" fontId="7" fillId="0" borderId="4" xfId="19" applyNumberFormat="1" applyFont="1" applyFill="1" applyBorder="1" applyAlignment="1" applyProtection="1">
      <alignment horizontal="right" vertical="center"/>
    </xf>
    <xf numFmtId="0" fontId="8" fillId="0" borderId="0" xfId="18" applyFont="1" applyProtection="1">
      <alignment vertical="center"/>
    </xf>
    <xf numFmtId="0" fontId="7" fillId="0" borderId="0" xfId="18" applyFont="1" applyAlignment="1" applyProtection="1">
      <alignment horizontal="center" vertical="center"/>
    </xf>
    <xf numFmtId="0" fontId="9" fillId="0" borderId="0" xfId="18" applyFont="1" applyProtection="1">
      <alignment vertical="center"/>
    </xf>
    <xf numFmtId="185" fontId="7" fillId="0" borderId="0" xfId="18" applyNumberFormat="1" applyFont="1" applyProtection="1">
      <alignment vertical="center"/>
    </xf>
    <xf numFmtId="184" fontId="7" fillId="0" borderId="0" xfId="18" applyNumberFormat="1" applyFont="1" applyProtection="1">
      <alignment vertical="center"/>
    </xf>
    <xf numFmtId="0" fontId="23" fillId="2" borderId="0" xfId="18" applyFont="1" applyFill="1" applyProtection="1">
      <alignment vertical="center"/>
    </xf>
    <xf numFmtId="179" fontId="7" fillId="0" borderId="13" xfId="19" applyNumberFormat="1" applyFont="1" applyFill="1" applyBorder="1" applyAlignment="1" applyProtection="1">
      <alignment horizontal="right" vertical="center"/>
    </xf>
    <xf numFmtId="0" fontId="32" fillId="0" borderId="0" xfId="18" applyFont="1" applyProtection="1">
      <alignment vertical="center"/>
    </xf>
    <xf numFmtId="0" fontId="33" fillId="0" borderId="26" xfId="18" applyFont="1" applyBorder="1" applyAlignment="1" applyProtection="1">
      <alignment horizontal="left" vertical="center"/>
    </xf>
    <xf numFmtId="184" fontId="33" fillId="0" borderId="26" xfId="19" applyNumberFormat="1" applyFont="1" applyFill="1" applyBorder="1" applyAlignment="1" applyProtection="1">
      <alignment horizontal="right" vertical="center"/>
    </xf>
    <xf numFmtId="0" fontId="32" fillId="2" borderId="0" xfId="18" applyFont="1" applyFill="1" applyProtection="1">
      <alignment vertical="center"/>
    </xf>
    <xf numFmtId="0" fontId="23" fillId="0" borderId="0" xfId="18" applyFont="1" applyAlignment="1" applyProtection="1">
      <alignment horizontal="center" vertical="center"/>
    </xf>
    <xf numFmtId="0" fontId="24" fillId="0" borderId="0" xfId="18" applyFont="1" applyProtection="1">
      <alignment vertical="center"/>
    </xf>
    <xf numFmtId="0" fontId="7" fillId="0" borderId="0" xfId="17" applyFont="1" applyProtection="1">
      <alignment vertical="center"/>
    </xf>
    <xf numFmtId="0" fontId="7" fillId="0" borderId="0" xfId="17" applyFont="1" applyAlignment="1" applyProtection="1">
      <alignment horizontal="center" vertical="center"/>
    </xf>
    <xf numFmtId="0" fontId="8" fillId="2" borderId="0" xfId="18" applyFont="1" applyFill="1" applyProtection="1">
      <alignment vertical="center"/>
    </xf>
    <xf numFmtId="176" fontId="22" fillId="4" borderId="32" xfId="18" applyNumberFormat="1" applyFont="1" applyFill="1" applyBorder="1" applyAlignment="1" applyProtection="1">
      <alignment horizontal="centerContinuous" vertical="center"/>
    </xf>
    <xf numFmtId="176" fontId="22" fillId="4" borderId="33" xfId="18" applyNumberFormat="1" applyFont="1" applyFill="1" applyBorder="1" applyAlignment="1" applyProtection="1">
      <alignment horizontal="centerContinuous" vertical="center"/>
    </xf>
    <xf numFmtId="176" fontId="22" fillId="4" borderId="31" xfId="18" applyNumberFormat="1" applyFont="1" applyFill="1" applyBorder="1" applyAlignment="1" applyProtection="1">
      <alignment horizontal="center" vertical="center"/>
    </xf>
    <xf numFmtId="176" fontId="22" fillId="4" borderId="31" xfId="18" applyNumberFormat="1" applyFont="1" applyFill="1" applyBorder="1" applyAlignment="1" applyProtection="1">
      <alignment horizontal="centerContinuous" vertical="center"/>
    </xf>
    <xf numFmtId="176" fontId="22" fillId="4" borderId="34" xfId="18" applyNumberFormat="1" applyFont="1" applyFill="1" applyBorder="1" applyAlignment="1" applyProtection="1">
      <alignment horizontal="center" vertical="center"/>
    </xf>
    <xf numFmtId="176" fontId="22" fillId="5" borderId="31" xfId="18" applyNumberFormat="1" applyFont="1" applyFill="1" applyBorder="1" applyAlignment="1" applyProtection="1">
      <alignment horizontal="centerContinuous" vertical="center"/>
    </xf>
    <xf numFmtId="0" fontId="20" fillId="2" borderId="0" xfId="18" quotePrefix="1" applyFont="1" applyFill="1" applyProtection="1">
      <alignment vertical="center"/>
    </xf>
    <xf numFmtId="0" fontId="7" fillId="0" borderId="11" xfId="18" applyFont="1" applyBorder="1" applyProtection="1">
      <alignment vertical="center"/>
    </xf>
    <xf numFmtId="0" fontId="7" fillId="0" borderId="11" xfId="18" applyFont="1" applyBorder="1" applyAlignment="1" applyProtection="1">
      <alignment horizontal="center" vertical="center"/>
    </xf>
    <xf numFmtId="0" fontId="7" fillId="0" borderId="11" xfId="17" applyFont="1" applyBorder="1" applyProtection="1">
      <alignment vertical="center"/>
    </xf>
    <xf numFmtId="179" fontId="8" fillId="2" borderId="0" xfId="18" applyNumberFormat="1" applyFont="1" applyFill="1" applyProtection="1">
      <alignment vertical="center"/>
    </xf>
    <xf numFmtId="179" fontId="7" fillId="2" borderId="0" xfId="18" applyNumberFormat="1" applyFont="1" applyFill="1" applyProtection="1">
      <alignment vertical="center"/>
    </xf>
    <xf numFmtId="179" fontId="33" fillId="2" borderId="0" xfId="18" applyNumberFormat="1" applyFont="1" applyFill="1" applyProtection="1">
      <alignment vertical="center"/>
    </xf>
    <xf numFmtId="0" fontId="28" fillId="0" borderId="0" xfId="3" applyFont="1" applyProtection="1">
      <alignment vertical="center"/>
    </xf>
    <xf numFmtId="0" fontId="29" fillId="0" borderId="0" xfId="5" applyFont="1" applyAlignment="1" applyProtection="1">
      <alignment horizontal="left" vertical="center"/>
    </xf>
    <xf numFmtId="0" fontId="29" fillId="0" borderId="0" xfId="5" applyFont="1" applyAlignment="1" applyProtection="1">
      <alignment horizontal="center" vertical="center"/>
    </xf>
    <xf numFmtId="0" fontId="30" fillId="0" borderId="0" xfId="3" applyFont="1" applyProtection="1">
      <alignment vertical="center"/>
    </xf>
    <xf numFmtId="0" fontId="28" fillId="2" borderId="0" xfId="3" applyFont="1" applyFill="1" applyProtection="1">
      <alignment vertical="center"/>
    </xf>
    <xf numFmtId="0" fontId="23" fillId="0" borderId="0" xfId="5" applyFont="1" applyProtection="1">
      <alignment vertical="center"/>
    </xf>
    <xf numFmtId="0" fontId="21" fillId="0" borderId="0" xfId="5" applyFont="1" applyProtection="1">
      <alignment vertical="center"/>
    </xf>
    <xf numFmtId="176" fontId="22" fillId="4" borderId="32" xfId="5" applyNumberFormat="1" applyFont="1" applyFill="1" applyBorder="1" applyAlignment="1" applyProtection="1">
      <alignment horizontal="center" vertical="center"/>
    </xf>
    <xf numFmtId="176" fontId="22" fillId="4" borderId="32" xfId="5" applyNumberFormat="1" applyFont="1" applyFill="1" applyBorder="1" applyAlignment="1" applyProtection="1">
      <alignment horizontal="centerContinuous" vertical="center"/>
    </xf>
    <xf numFmtId="176" fontId="22" fillId="4" borderId="31" xfId="5" applyNumberFormat="1" applyFont="1" applyFill="1" applyBorder="1" applyAlignment="1" applyProtection="1">
      <alignment horizontal="center" vertical="center"/>
    </xf>
    <xf numFmtId="176" fontId="22" fillId="4" borderId="31" xfId="5" applyNumberFormat="1" applyFont="1" applyFill="1" applyBorder="1" applyAlignment="1" applyProtection="1">
      <alignment horizontal="centerContinuous" vertical="center"/>
    </xf>
    <xf numFmtId="0" fontId="20" fillId="2" borderId="0" xfId="5" applyFont="1" applyFill="1" applyProtection="1">
      <alignment vertical="center"/>
    </xf>
    <xf numFmtId="176" fontId="22" fillId="4" borderId="0" xfId="5" applyNumberFormat="1" applyFont="1" applyFill="1" applyAlignment="1" applyProtection="1">
      <alignment horizontal="center" vertical="center"/>
    </xf>
    <xf numFmtId="0" fontId="22" fillId="5" borderId="31" xfId="18" applyFont="1" applyFill="1" applyBorder="1" applyAlignment="1" applyProtection="1">
      <alignment horizontal="centerContinuous" vertical="center"/>
    </xf>
    <xf numFmtId="0" fontId="20" fillId="0" borderId="0" xfId="3" applyFont="1" applyProtection="1">
      <alignment vertical="center"/>
    </xf>
    <xf numFmtId="176" fontId="22" fillId="4" borderId="8" xfId="5" applyNumberFormat="1" applyFont="1" applyFill="1" applyBorder="1" applyAlignment="1" applyProtection="1">
      <alignment horizontal="center" vertical="center"/>
    </xf>
    <xf numFmtId="176" fontId="22" fillId="4" borderId="17" xfId="5" applyNumberFormat="1" applyFont="1" applyFill="1" applyBorder="1" applyAlignment="1" applyProtection="1">
      <alignment horizontal="center" vertical="center"/>
    </xf>
    <xf numFmtId="176" fontId="22" fillId="4" borderId="16" xfId="5" applyNumberFormat="1" applyFont="1" applyFill="1" applyBorder="1" applyAlignment="1" applyProtection="1">
      <alignment horizontal="center" vertical="center"/>
    </xf>
    <xf numFmtId="0" fontId="22" fillId="5" borderId="7" xfId="18" applyFont="1" applyFill="1" applyBorder="1" applyAlignment="1" applyProtection="1">
      <alignment horizontal="center" vertical="center"/>
    </xf>
    <xf numFmtId="0" fontId="20" fillId="0" borderId="0" xfId="5" applyFont="1" applyProtection="1">
      <alignment vertical="center"/>
    </xf>
    <xf numFmtId="176" fontId="22" fillId="4" borderId="29" xfId="5" quotePrefix="1" applyNumberFormat="1" applyFont="1" applyFill="1" applyBorder="1" applyAlignment="1" applyProtection="1">
      <alignment horizontal="center" vertical="center" wrapText="1"/>
    </xf>
    <xf numFmtId="176" fontId="22" fillId="4" borderId="19" xfId="5" quotePrefix="1" applyNumberFormat="1" applyFont="1" applyFill="1" applyBorder="1" applyAlignment="1" applyProtection="1">
      <alignment horizontal="center" vertical="center" wrapText="1"/>
    </xf>
    <xf numFmtId="176" fontId="22" fillId="4" borderId="22" xfId="5" quotePrefix="1" applyNumberFormat="1" applyFont="1" applyFill="1" applyBorder="1" applyAlignment="1" applyProtection="1">
      <alignment horizontal="center" vertical="center" wrapText="1"/>
    </xf>
    <xf numFmtId="0" fontId="20" fillId="2" borderId="0" xfId="5" quotePrefix="1" applyFont="1" applyFill="1" applyProtection="1">
      <alignment vertical="center"/>
    </xf>
    <xf numFmtId="0" fontId="22" fillId="5" borderId="0" xfId="18" quotePrefix="1" applyFont="1" applyFill="1" applyAlignment="1" applyProtection="1">
      <alignment horizontal="center" vertical="center" wrapText="1"/>
    </xf>
    <xf numFmtId="0" fontId="27" fillId="3" borderId="3" xfId="5" applyFont="1" applyFill="1" applyBorder="1" applyProtection="1">
      <alignment vertical="center"/>
    </xf>
    <xf numFmtId="0" fontId="27" fillId="3" borderId="3" xfId="5" applyFont="1" applyFill="1" applyBorder="1" applyAlignment="1" applyProtection="1">
      <alignment horizontal="center" vertical="center"/>
    </xf>
    <xf numFmtId="0" fontId="27" fillId="3" borderId="3" xfId="4" applyFont="1" applyFill="1" applyBorder="1" applyProtection="1">
      <alignment vertical="center"/>
    </xf>
    <xf numFmtId="0" fontId="15" fillId="2" borderId="0" xfId="5" applyFont="1" applyFill="1" applyProtection="1">
      <alignment vertical="center"/>
    </xf>
    <xf numFmtId="0" fontId="19" fillId="0" borderId="0" xfId="5" applyFont="1" applyProtection="1">
      <alignment vertical="center"/>
    </xf>
    <xf numFmtId="0" fontId="7" fillId="0" borderId="11" xfId="5" applyFont="1" applyBorder="1" applyProtection="1">
      <alignment vertical="center"/>
    </xf>
    <xf numFmtId="0" fontId="7" fillId="0" borderId="11" xfId="5" applyFont="1" applyBorder="1" applyAlignment="1" applyProtection="1">
      <alignment horizontal="center" vertical="center"/>
    </xf>
    <xf numFmtId="0" fontId="7" fillId="0" borderId="11" xfId="4" applyFont="1" applyBorder="1" applyProtection="1">
      <alignment vertical="center"/>
    </xf>
    <xf numFmtId="184" fontId="7" fillId="0" borderId="13" xfId="8" applyNumberFormat="1" applyFont="1" applyFill="1" applyBorder="1" applyAlignment="1" applyProtection="1">
      <alignment horizontal="right" vertical="center"/>
    </xf>
    <xf numFmtId="179" fontId="7" fillId="0" borderId="0" xfId="5" applyNumberFormat="1" applyFont="1" applyProtection="1">
      <alignment vertical="center"/>
    </xf>
    <xf numFmtId="184" fontId="7" fillId="0" borderId="0" xfId="5" applyNumberFormat="1" applyFont="1" applyProtection="1">
      <alignment vertical="center"/>
    </xf>
    <xf numFmtId="0" fontId="19" fillId="0" borderId="0" xfId="3" applyFont="1" applyProtection="1">
      <alignment vertical="center"/>
    </xf>
    <xf numFmtId="184" fontId="19" fillId="0" borderId="0" xfId="3" applyNumberFormat="1" applyFont="1" applyProtection="1">
      <alignment vertical="center"/>
    </xf>
    <xf numFmtId="0" fontId="7" fillId="0" borderId="0" xfId="5" applyFont="1" applyProtection="1">
      <alignment vertical="center"/>
    </xf>
    <xf numFmtId="0" fontId="7" fillId="0" borderId="0" xfId="5" applyFont="1" applyAlignment="1" applyProtection="1">
      <alignment horizontal="center" vertical="center"/>
    </xf>
    <xf numFmtId="0" fontId="7" fillId="0" borderId="0" xfId="4" applyFont="1" applyProtection="1">
      <alignment vertical="center"/>
    </xf>
    <xf numFmtId="184" fontId="7" fillId="0" borderId="4" xfId="8" applyNumberFormat="1" applyFont="1" applyFill="1" applyBorder="1" applyAlignment="1" applyProtection="1">
      <alignment horizontal="right" vertical="center"/>
    </xf>
    <xf numFmtId="0" fontId="37" fillId="0" borderId="23" xfId="5" applyFont="1" applyBorder="1" applyAlignment="1" applyProtection="1">
      <alignment horizontal="left" vertical="center"/>
    </xf>
    <xf numFmtId="0" fontId="33" fillId="0" borderId="23" xfId="5" applyFont="1" applyBorder="1" applyAlignment="1" applyProtection="1">
      <alignment horizontal="center" vertical="center"/>
    </xf>
    <xf numFmtId="0" fontId="33" fillId="0" borderId="23" xfId="4" applyFont="1" applyBorder="1" applyAlignment="1" applyProtection="1">
      <alignment horizontal="left" vertical="center"/>
    </xf>
    <xf numFmtId="184" fontId="33" fillId="0" borderId="26" xfId="8" applyNumberFormat="1" applyFont="1" applyFill="1" applyBorder="1" applyAlignment="1" applyProtection="1">
      <alignment horizontal="right" vertical="center"/>
    </xf>
    <xf numFmtId="179" fontId="33" fillId="0" borderId="0" xfId="5" applyNumberFormat="1" applyFont="1" applyProtection="1">
      <alignment vertical="center"/>
    </xf>
    <xf numFmtId="184" fontId="33" fillId="0" borderId="0" xfId="5" applyNumberFormat="1" applyFont="1" applyProtection="1">
      <alignment vertical="center"/>
    </xf>
    <xf numFmtId="184" fontId="20" fillId="0" borderId="0" xfId="3" applyNumberFormat="1" applyFont="1" applyProtection="1">
      <alignment vertical="center"/>
    </xf>
    <xf numFmtId="0" fontId="16" fillId="0" borderId="0" xfId="5" applyFont="1" applyAlignment="1" applyProtection="1">
      <alignment horizontal="left" vertical="center" indent="1"/>
    </xf>
    <xf numFmtId="0" fontId="16" fillId="0" borderId="0" xfId="5" applyFont="1" applyAlignment="1" applyProtection="1">
      <alignment horizontal="center" vertical="center"/>
    </xf>
    <xf numFmtId="0" fontId="16" fillId="0" borderId="0" xfId="4" applyFont="1" applyAlignment="1" applyProtection="1">
      <alignment horizontal="left" vertical="center"/>
    </xf>
    <xf numFmtId="179" fontId="7" fillId="2" borderId="0" xfId="5" applyNumberFormat="1" applyFont="1" applyFill="1" applyProtection="1">
      <alignment vertical="center"/>
    </xf>
    <xf numFmtId="184" fontId="7" fillId="2" borderId="0" xfId="5" applyNumberFormat="1" applyFont="1" applyFill="1" applyProtection="1">
      <alignment vertical="center"/>
    </xf>
    <xf numFmtId="0" fontId="21" fillId="3" borderId="3" xfId="5" applyFont="1" applyFill="1" applyBorder="1" applyProtection="1">
      <alignment vertical="center"/>
    </xf>
    <xf numFmtId="179" fontId="33" fillId="2" borderId="0" xfId="5" applyNumberFormat="1" applyFont="1" applyFill="1" applyProtection="1">
      <alignment vertical="center"/>
    </xf>
    <xf numFmtId="184" fontId="33" fillId="2" borderId="0" xfId="5" applyNumberFormat="1" applyFont="1" applyFill="1" applyProtection="1">
      <alignment vertical="center"/>
    </xf>
    <xf numFmtId="0" fontId="8" fillId="0" borderId="0" xfId="3" applyFont="1" applyProtection="1">
      <alignment vertical="center"/>
    </xf>
    <xf numFmtId="0" fontId="9" fillId="0" borderId="0" xfId="3" applyFont="1" applyProtection="1">
      <alignment vertical="center"/>
    </xf>
    <xf numFmtId="179" fontId="7" fillId="0" borderId="0" xfId="3" applyNumberFormat="1" applyFont="1" applyProtection="1">
      <alignment vertical="center"/>
    </xf>
    <xf numFmtId="183" fontId="7" fillId="0" borderId="0" xfId="3" applyNumberFormat="1" applyFont="1" applyProtection="1">
      <alignment vertical="center"/>
    </xf>
    <xf numFmtId="184" fontId="7" fillId="0" borderId="0" xfId="3" applyNumberFormat="1" applyFont="1" applyProtection="1">
      <alignment vertical="center"/>
    </xf>
    <xf numFmtId="179" fontId="7" fillId="2" borderId="0" xfId="3" applyNumberFormat="1" applyFont="1" applyFill="1" applyProtection="1">
      <alignment vertical="center"/>
    </xf>
    <xf numFmtId="184" fontId="7" fillId="2" borderId="0" xfId="3" applyNumberFormat="1" applyFont="1" applyFill="1" applyProtection="1">
      <alignment vertical="center"/>
    </xf>
    <xf numFmtId="0" fontId="23" fillId="0" borderId="0" xfId="3" applyFont="1" applyProtection="1">
      <alignment vertical="center"/>
    </xf>
    <xf numFmtId="184" fontId="23" fillId="0" borderId="0" xfId="3" applyNumberFormat="1" applyFont="1" applyProtection="1">
      <alignment vertical="center"/>
    </xf>
    <xf numFmtId="184" fontId="8" fillId="0" borderId="0" xfId="3" applyNumberFormat="1" applyFont="1" applyProtection="1">
      <alignment vertical="center"/>
    </xf>
    <xf numFmtId="0" fontId="7" fillId="0" borderId="0" xfId="4" applyFont="1" applyAlignment="1" applyProtection="1">
      <alignment horizontal="center" vertical="center"/>
    </xf>
    <xf numFmtId="0" fontId="24" fillId="0" borderId="0" xfId="3" applyFont="1" applyProtection="1">
      <alignment vertical="center"/>
    </xf>
    <xf numFmtId="0" fontId="23" fillId="2" borderId="0" xfId="3" applyFont="1" applyFill="1" applyProtection="1">
      <alignment vertical="center"/>
    </xf>
    <xf numFmtId="0" fontId="23" fillId="0" borderId="0" xfId="3" applyFont="1" applyAlignment="1" applyProtection="1">
      <alignment horizontal="center" vertical="center"/>
    </xf>
    <xf numFmtId="0" fontId="32" fillId="0" borderId="0" xfId="3" applyFont="1" applyProtection="1">
      <alignment vertical="center"/>
    </xf>
    <xf numFmtId="0" fontId="28" fillId="0" borderId="0" xfId="16" applyFont="1" applyProtection="1">
      <alignment vertical="center"/>
    </xf>
    <xf numFmtId="0" fontId="30" fillId="0" borderId="0" xfId="16" applyFont="1" applyProtection="1">
      <alignment vertical="center"/>
    </xf>
    <xf numFmtId="0" fontId="12" fillId="0" borderId="0" xfId="17" applyFont="1" applyProtection="1">
      <alignment vertical="center"/>
    </xf>
    <xf numFmtId="0" fontId="15" fillId="0" borderId="0" xfId="18" applyFont="1" applyProtection="1">
      <alignment vertical="center"/>
    </xf>
    <xf numFmtId="0" fontId="23" fillId="0" borderId="0" xfId="16" applyFont="1" applyProtection="1">
      <alignment vertical="center"/>
    </xf>
    <xf numFmtId="176" fontId="10" fillId="2" borderId="0" xfId="18" applyNumberFormat="1" applyFont="1" applyFill="1" applyProtection="1">
      <alignment vertical="center"/>
    </xf>
    <xf numFmtId="176" fontId="22" fillId="4" borderId="14" xfId="18" applyNumberFormat="1" applyFont="1" applyFill="1" applyBorder="1" applyAlignment="1" applyProtection="1">
      <alignment horizontal="center" vertical="center"/>
    </xf>
    <xf numFmtId="176" fontId="22" fillId="0" borderId="0" xfId="18" applyNumberFormat="1" applyFont="1" applyAlignment="1" applyProtection="1">
      <alignment horizontal="centerContinuous" vertical="center"/>
    </xf>
    <xf numFmtId="176" fontId="22" fillId="0" borderId="0" xfId="18" applyNumberFormat="1" applyFont="1" applyAlignment="1" applyProtection="1">
      <alignment horizontal="center" vertical="center"/>
    </xf>
    <xf numFmtId="0" fontId="17" fillId="0" borderId="0" xfId="18" applyFont="1" applyProtection="1">
      <alignment vertical="center"/>
    </xf>
    <xf numFmtId="0" fontId="17" fillId="2" borderId="0" xfId="18" applyFont="1" applyFill="1" applyProtection="1">
      <alignment vertical="center"/>
    </xf>
    <xf numFmtId="0" fontId="12" fillId="0" borderId="0" xfId="18" applyFont="1" applyProtection="1">
      <alignment vertical="center"/>
    </xf>
    <xf numFmtId="0" fontId="31" fillId="0" borderId="0" xfId="18" applyFont="1" applyProtection="1">
      <alignment vertical="center"/>
    </xf>
    <xf numFmtId="176" fontId="22" fillId="4" borderId="21" xfId="18" quotePrefix="1" applyNumberFormat="1" applyFont="1" applyFill="1" applyBorder="1" applyAlignment="1" applyProtection="1">
      <alignment horizontal="center" vertical="center" wrapText="1"/>
    </xf>
    <xf numFmtId="176" fontId="22" fillId="0" borderId="0" xfId="18" quotePrefix="1" applyNumberFormat="1" applyFont="1" applyAlignment="1" applyProtection="1">
      <alignment horizontal="center" vertical="center" wrapText="1"/>
    </xf>
    <xf numFmtId="0" fontId="8" fillId="0" borderId="11" xfId="18" applyFont="1" applyBorder="1" applyAlignment="1" applyProtection="1">
      <alignment horizontal="left" vertical="center"/>
    </xf>
    <xf numFmtId="0" fontId="8" fillId="0" borderId="0" xfId="17" applyFont="1" applyAlignment="1" applyProtection="1">
      <alignment horizontal="left" vertical="center"/>
    </xf>
    <xf numFmtId="177" fontId="23" fillId="0" borderId="0" xfId="16" applyNumberFormat="1" applyFont="1" applyProtection="1">
      <alignment vertical="center"/>
    </xf>
    <xf numFmtId="0" fontId="8" fillId="0" borderId="0" xfId="18" applyFont="1" applyAlignment="1" applyProtection="1">
      <alignment horizontal="left" vertical="center"/>
    </xf>
    <xf numFmtId="0" fontId="33" fillId="0" borderId="23" xfId="18" applyFont="1" applyBorder="1" applyAlignment="1" applyProtection="1">
      <alignment horizontal="left" vertical="center"/>
    </xf>
    <xf numFmtId="0" fontId="32" fillId="0" borderId="0" xfId="16" applyFont="1" applyProtection="1">
      <alignment vertical="center"/>
    </xf>
    <xf numFmtId="0" fontId="8" fillId="0" borderId="0" xfId="17" applyFont="1" applyProtection="1">
      <alignment vertical="center"/>
    </xf>
    <xf numFmtId="0" fontId="24" fillId="0" borderId="0" xfId="16" applyFont="1" applyProtection="1">
      <alignment vertical="center"/>
    </xf>
    <xf numFmtId="179" fontId="23" fillId="0" borderId="0" xfId="16" applyNumberFormat="1" applyFont="1" applyProtection="1">
      <alignment vertical="center"/>
    </xf>
    <xf numFmtId="0" fontId="8" fillId="0" borderId="0" xfId="16" applyFont="1" applyProtection="1">
      <alignment vertical="center"/>
    </xf>
    <xf numFmtId="0" fontId="9" fillId="0" borderId="0" xfId="16" applyFont="1" applyProtection="1">
      <alignment vertical="center"/>
    </xf>
    <xf numFmtId="176" fontId="8" fillId="0" borderId="0" xfId="16" applyNumberFormat="1" applyFont="1" applyProtection="1">
      <alignment vertical="center"/>
    </xf>
    <xf numFmtId="0" fontId="19" fillId="0" borderId="0" xfId="18" applyFont="1" applyAlignment="1" applyProtection="1">
      <alignment horizontal="right" vertical="center"/>
    </xf>
    <xf numFmtId="176" fontId="10" fillId="0" borderId="0" xfId="18" applyNumberFormat="1" applyFont="1" applyProtection="1">
      <alignment vertical="center"/>
    </xf>
    <xf numFmtId="176" fontId="22" fillId="6" borderId="9" xfId="18" applyNumberFormat="1" applyFont="1" applyFill="1" applyBorder="1" applyAlignment="1" applyProtection="1">
      <alignment horizontal="center" vertical="center"/>
    </xf>
    <xf numFmtId="176" fontId="22" fillId="6" borderId="9" xfId="18" applyNumberFormat="1" applyFont="1" applyFill="1" applyBorder="1" applyAlignment="1" applyProtection="1">
      <alignment horizontal="centerContinuous" vertical="center"/>
    </xf>
    <xf numFmtId="176" fontId="22" fillId="0" borderId="7" xfId="18" applyNumberFormat="1" applyFont="1" applyBorder="1" applyAlignment="1" applyProtection="1">
      <alignment horizontal="centerContinuous" vertical="center"/>
    </xf>
    <xf numFmtId="176" fontId="22" fillId="4" borderId="35" xfId="18" applyNumberFormat="1" applyFont="1" applyFill="1" applyBorder="1" applyAlignment="1" applyProtection="1">
      <alignment horizontal="centerContinuous" vertical="center"/>
    </xf>
    <xf numFmtId="176" fontId="22" fillId="6" borderId="17" xfId="18" applyNumberFormat="1" applyFont="1" applyFill="1" applyBorder="1" applyAlignment="1" applyProtection="1">
      <alignment horizontal="center" vertical="center"/>
    </xf>
    <xf numFmtId="176" fontId="22" fillId="6" borderId="18" xfId="18" applyNumberFormat="1" applyFont="1" applyFill="1" applyBorder="1" applyAlignment="1" applyProtection="1">
      <alignment horizontal="center" vertical="center"/>
    </xf>
    <xf numFmtId="176" fontId="22" fillId="4" borderId="8" xfId="18" applyNumberFormat="1" applyFont="1" applyFill="1" applyBorder="1" applyAlignment="1" applyProtection="1">
      <alignment horizontal="center" vertical="center"/>
    </xf>
    <xf numFmtId="176" fontId="22" fillId="4" borderId="36" xfId="18" applyNumberFormat="1" applyFont="1" applyFill="1" applyBorder="1" applyAlignment="1" applyProtection="1">
      <alignment horizontal="center" vertical="center"/>
    </xf>
    <xf numFmtId="176" fontId="22" fillId="6" borderId="19" xfId="18" quotePrefix="1" applyNumberFormat="1" applyFont="1" applyFill="1" applyBorder="1" applyAlignment="1" applyProtection="1">
      <alignment horizontal="center" vertical="center" wrapText="1"/>
    </xf>
    <xf numFmtId="176" fontId="22" fillId="6" borderId="20" xfId="18" quotePrefix="1" applyNumberFormat="1" applyFont="1" applyFill="1" applyBorder="1" applyAlignment="1" applyProtection="1">
      <alignment horizontal="center" vertical="center" wrapText="1"/>
    </xf>
    <xf numFmtId="176" fontId="22" fillId="4" borderId="29" xfId="18" quotePrefix="1" applyNumberFormat="1" applyFont="1" applyFill="1" applyBorder="1" applyAlignment="1" applyProtection="1">
      <alignment horizontal="center" vertical="center" wrapText="1"/>
    </xf>
    <xf numFmtId="176" fontId="22" fillId="4" borderId="37" xfId="18" applyNumberFormat="1" applyFont="1" applyFill="1" applyBorder="1" applyAlignment="1" applyProtection="1">
      <alignment horizontal="center" vertical="center" wrapText="1"/>
    </xf>
    <xf numFmtId="0" fontId="7" fillId="0" borderId="0" xfId="16" applyFont="1" applyProtection="1">
      <alignment vertical="center"/>
    </xf>
    <xf numFmtId="0" fontId="7" fillId="0" borderId="11" xfId="18" applyFont="1" applyBorder="1" applyAlignment="1" applyProtection="1">
      <alignment horizontal="left" vertical="center"/>
    </xf>
    <xf numFmtId="0" fontId="7" fillId="0" borderId="0" xfId="17" applyFont="1" applyAlignment="1" applyProtection="1">
      <alignment horizontal="left" vertical="center"/>
    </xf>
    <xf numFmtId="182" fontId="7" fillId="0" borderId="13" xfId="16" applyNumberFormat="1" applyFont="1" applyBorder="1" applyProtection="1">
      <alignment vertical="center"/>
    </xf>
    <xf numFmtId="182" fontId="7" fillId="0" borderId="0" xfId="16" applyNumberFormat="1" applyFont="1" applyProtection="1">
      <alignment vertical="center"/>
    </xf>
    <xf numFmtId="184" fontId="7" fillId="0" borderId="39" xfId="16" applyNumberFormat="1" applyFont="1" applyBorder="1" applyProtection="1">
      <alignment vertical="center"/>
    </xf>
    <xf numFmtId="0" fontId="7" fillId="0" borderId="11" xfId="16" applyFont="1" applyBorder="1" applyProtection="1">
      <alignment vertical="center"/>
    </xf>
    <xf numFmtId="0" fontId="7" fillId="0" borderId="13" xfId="16" applyFont="1" applyBorder="1" applyProtection="1">
      <alignment vertical="center"/>
    </xf>
    <xf numFmtId="182" fontId="7" fillId="0" borderId="11" xfId="16" applyNumberFormat="1" applyFont="1" applyBorder="1" applyProtection="1">
      <alignment vertical="center"/>
    </xf>
    <xf numFmtId="0" fontId="7" fillId="0" borderId="0" xfId="18" applyFont="1" applyAlignment="1" applyProtection="1">
      <alignment horizontal="left" vertical="center"/>
    </xf>
    <xf numFmtId="182" fontId="7" fillId="0" borderId="4" xfId="16" applyNumberFormat="1" applyFont="1" applyBorder="1" applyProtection="1">
      <alignment vertical="center"/>
    </xf>
    <xf numFmtId="184" fontId="7" fillId="0" borderId="37" xfId="16" applyNumberFormat="1" applyFont="1" applyBorder="1" applyProtection="1">
      <alignment vertical="center"/>
    </xf>
    <xf numFmtId="0" fontId="7" fillId="0" borderId="4" xfId="16" applyFont="1" applyBorder="1" applyProtection="1">
      <alignment vertical="center"/>
    </xf>
    <xf numFmtId="0" fontId="27" fillId="0" borderId="0" xfId="16" applyFont="1" applyProtection="1">
      <alignment vertical="center"/>
    </xf>
    <xf numFmtId="182" fontId="33" fillId="0" borderId="26" xfId="2" applyNumberFormat="1" applyFont="1" applyFill="1" applyBorder="1" applyAlignment="1" applyProtection="1">
      <alignment horizontal="right" vertical="center"/>
    </xf>
    <xf numFmtId="0" fontId="38" fillId="0" borderId="0" xfId="16" applyFont="1" applyProtection="1">
      <alignment vertical="center"/>
    </xf>
    <xf numFmtId="0" fontId="33" fillId="0" borderId="26" xfId="2" applyNumberFormat="1" applyFont="1" applyFill="1" applyBorder="1" applyAlignment="1" applyProtection="1">
      <alignment horizontal="right" vertical="center"/>
    </xf>
    <xf numFmtId="0" fontId="35" fillId="0" borderId="0" xfId="16" applyFont="1" applyProtection="1">
      <alignment vertical="center"/>
    </xf>
    <xf numFmtId="182" fontId="23" fillId="0" borderId="0" xfId="16" applyNumberFormat="1" applyFont="1" applyProtection="1">
      <alignment vertical="center"/>
    </xf>
    <xf numFmtId="184" fontId="23" fillId="0" borderId="37" xfId="16" applyNumberFormat="1" applyFont="1" applyBorder="1" applyProtection="1">
      <alignment vertical="center"/>
    </xf>
    <xf numFmtId="182" fontId="26" fillId="3" borderId="3" xfId="16" applyNumberFormat="1" applyFont="1" applyFill="1" applyBorder="1" applyProtection="1">
      <alignment vertical="center"/>
    </xf>
    <xf numFmtId="182" fontId="26" fillId="0" borderId="0" xfId="16" applyNumberFormat="1" applyFont="1" applyProtection="1">
      <alignment vertical="center"/>
    </xf>
    <xf numFmtId="184" fontId="26" fillId="3" borderId="38" xfId="16" applyNumberFormat="1" applyFont="1" applyFill="1" applyBorder="1" applyProtection="1">
      <alignment vertical="center"/>
    </xf>
    <xf numFmtId="0" fontId="26" fillId="3" borderId="3" xfId="16" applyFont="1" applyFill="1" applyBorder="1" applyProtection="1">
      <alignment vertical="center"/>
    </xf>
    <xf numFmtId="185" fontId="7" fillId="0" borderId="37" xfId="16" applyNumberFormat="1" applyFont="1" applyBorder="1" applyProtection="1">
      <alignment vertical="center"/>
    </xf>
    <xf numFmtId="0" fontId="7" fillId="0" borderId="0" xfId="19" applyNumberFormat="1" applyFont="1" applyFill="1" applyBorder="1" applyAlignment="1" applyProtection="1">
      <alignment horizontal="right" vertical="center"/>
    </xf>
    <xf numFmtId="0" fontId="7" fillId="3" borderId="3" xfId="19" applyNumberFormat="1" applyFont="1" applyFill="1" applyBorder="1" applyAlignment="1" applyProtection="1">
      <alignment horizontal="right" vertical="center"/>
    </xf>
    <xf numFmtId="0" fontId="33" fillId="0" borderId="0" xfId="17" applyFont="1" applyProtection="1">
      <alignment vertical="center"/>
    </xf>
    <xf numFmtId="0" fontId="9" fillId="0" borderId="0" xfId="17" applyFont="1" applyProtection="1">
      <alignment vertical="center"/>
    </xf>
    <xf numFmtId="176" fontId="22" fillId="5" borderId="0" xfId="18" quotePrefix="1" applyNumberFormat="1" applyFont="1" applyFill="1" applyAlignment="1" applyProtection="1">
      <alignment horizontal="center" vertical="center" wrapText="1"/>
    </xf>
    <xf numFmtId="0" fontId="34" fillId="0" borderId="0" xfId="18" applyFont="1" applyAlignment="1" applyProtection="1">
      <alignment horizontal="center" vertical="center"/>
    </xf>
    <xf numFmtId="20" fontId="14" fillId="0" borderId="0" xfId="18" applyNumberFormat="1" applyFont="1" applyAlignment="1" applyProtection="1">
      <alignment horizontal="left" vertical="center"/>
    </xf>
    <xf numFmtId="20" fontId="14" fillId="0" borderId="0" xfId="18" applyNumberFormat="1" applyFont="1" applyAlignment="1" applyProtection="1">
      <alignment horizontal="center" vertical="center"/>
    </xf>
    <xf numFmtId="20" fontId="13" fillId="0" borderId="0" xfId="18" applyNumberFormat="1" applyFont="1" applyAlignment="1" applyProtection="1">
      <alignment horizontal="center" vertical="center"/>
    </xf>
    <xf numFmtId="176" fontId="22" fillId="6" borderId="31" xfId="18" applyNumberFormat="1" applyFont="1" applyFill="1" applyBorder="1" applyAlignment="1" applyProtection="1">
      <alignment horizontal="center" vertical="center"/>
    </xf>
    <xf numFmtId="176" fontId="22" fillId="6" borderId="31" xfId="18" applyNumberFormat="1" applyFont="1" applyFill="1" applyBorder="1" applyAlignment="1" applyProtection="1">
      <alignment horizontal="centerContinuous" vertical="center"/>
    </xf>
    <xf numFmtId="0" fontId="18" fillId="0" borderId="0" xfId="18" applyFont="1" applyProtection="1">
      <alignment vertical="center"/>
    </xf>
    <xf numFmtId="176" fontId="22" fillId="6" borderId="8" xfId="18" applyNumberFormat="1" applyFont="1" applyFill="1" applyBorder="1" applyAlignment="1" applyProtection="1">
      <alignment horizontal="center" vertical="center"/>
    </xf>
    <xf numFmtId="176" fontId="22" fillId="6" borderId="29" xfId="18" quotePrefix="1" applyNumberFormat="1" applyFont="1" applyFill="1" applyBorder="1" applyAlignment="1" applyProtection="1">
      <alignment horizontal="center" vertical="center" wrapText="1"/>
    </xf>
    <xf numFmtId="0" fontId="18" fillId="0" borderId="0" xfId="18" quotePrefix="1" applyFont="1" applyProtection="1">
      <alignment vertical="center"/>
    </xf>
    <xf numFmtId="179" fontId="23" fillId="0" borderId="0" xfId="18" applyNumberFormat="1" applyFont="1" applyProtection="1">
      <alignment vertical="center"/>
    </xf>
    <xf numFmtId="179" fontId="8" fillId="0" borderId="11" xfId="18" applyNumberFormat="1" applyFont="1" applyBorder="1" applyProtection="1">
      <alignment vertical="center"/>
    </xf>
    <xf numFmtId="0" fontId="7" fillId="0" borderId="13" xfId="19" applyNumberFormat="1" applyFont="1" applyFill="1" applyBorder="1" applyAlignment="1" applyProtection="1">
      <alignment horizontal="right" vertical="center"/>
    </xf>
    <xf numFmtId="0" fontId="7" fillId="0" borderId="4" xfId="19" applyNumberFormat="1" applyFont="1" applyFill="1" applyBorder="1" applyAlignment="1" applyProtection="1">
      <alignment horizontal="right" vertical="center"/>
    </xf>
    <xf numFmtId="179" fontId="38" fillId="0" borderId="0" xfId="18" applyNumberFormat="1" applyFont="1" applyProtection="1">
      <alignment vertical="center"/>
    </xf>
    <xf numFmtId="0" fontId="38" fillId="0" borderId="0" xfId="18" applyFont="1" applyProtection="1">
      <alignment vertical="center"/>
    </xf>
    <xf numFmtId="0" fontId="33" fillId="0" borderId="26" xfId="19" applyNumberFormat="1" applyFont="1" applyFill="1" applyBorder="1" applyAlignment="1" applyProtection="1">
      <alignment horizontal="right" vertical="center"/>
    </xf>
    <xf numFmtId="0" fontId="26" fillId="0" borderId="0" xfId="18" applyFont="1" applyProtection="1">
      <alignment vertical="center"/>
    </xf>
    <xf numFmtId="0" fontId="16" fillId="0" borderId="0" xfId="18" applyFont="1" applyAlignment="1" applyProtection="1">
      <alignment horizontal="left" vertical="center"/>
    </xf>
    <xf numFmtId="179" fontId="8" fillId="3" borderId="3" xfId="18" applyNumberFormat="1" applyFont="1" applyFill="1" applyBorder="1" applyProtection="1">
      <alignment vertical="center"/>
    </xf>
    <xf numFmtId="0" fontId="33" fillId="0" borderId="0" xfId="0" applyFont="1" applyProtection="1"/>
    <xf numFmtId="0" fontId="7" fillId="0" borderId="0" xfId="0" applyFont="1" applyAlignment="1" applyProtection="1">
      <alignment horizontal="right"/>
    </xf>
    <xf numFmtId="0" fontId="27" fillId="0" borderId="0" xfId="0" applyFont="1" applyProtection="1"/>
    <xf numFmtId="0" fontId="7" fillId="0" borderId="0" xfId="0" applyFont="1" applyProtection="1"/>
    <xf numFmtId="179" fontId="33" fillId="0" borderId="23" xfId="19" applyNumberFormat="1" applyFont="1" applyFill="1" applyBorder="1" applyAlignment="1">
      <alignment horizontal="right" vertical="center"/>
    </xf>
    <xf numFmtId="0" fontId="33" fillId="0" borderId="24" xfId="19" applyNumberFormat="1" applyFont="1" applyFill="1" applyBorder="1" applyAlignment="1" applyProtection="1">
      <alignment horizontal="right" vertical="center"/>
    </xf>
    <xf numFmtId="0" fontId="28" fillId="0" borderId="0" xfId="18" applyFont="1" applyFill="1" applyProtection="1">
      <alignment vertical="center"/>
    </xf>
    <xf numFmtId="0" fontId="7" fillId="0" borderId="11" xfId="19" applyNumberFormat="1" applyFont="1" applyFill="1" applyBorder="1" applyAlignment="1" applyProtection="1">
      <alignment horizontal="right" vertical="center"/>
    </xf>
    <xf numFmtId="0" fontId="19" fillId="0" borderId="0" xfId="18" applyFont="1" applyBorder="1" applyProtection="1">
      <alignment vertical="center"/>
    </xf>
    <xf numFmtId="0" fontId="15" fillId="0" borderId="13" xfId="18" applyFont="1" applyBorder="1" applyProtection="1">
      <alignment vertical="center"/>
    </xf>
    <xf numFmtId="0" fontId="15" fillId="0" borderId="0" xfId="17" applyFont="1" applyProtection="1">
      <alignment vertical="center"/>
    </xf>
    <xf numFmtId="184" fontId="8" fillId="0" borderId="13" xfId="19" applyNumberFormat="1" applyFont="1" applyFill="1" applyBorder="1" applyAlignment="1" applyProtection="1">
      <alignment horizontal="right" vertical="center"/>
    </xf>
    <xf numFmtId="0" fontId="15" fillId="0" borderId="4" xfId="18" applyFont="1" applyBorder="1" applyProtection="1">
      <alignment vertical="center"/>
    </xf>
    <xf numFmtId="184" fontId="8" fillId="0" borderId="0" xfId="19" applyNumberFormat="1" applyFont="1" applyFill="1" applyBorder="1" applyAlignment="1" applyProtection="1">
      <alignment horizontal="right" vertical="center"/>
    </xf>
    <xf numFmtId="184" fontId="8" fillId="0" borderId="12" xfId="19" applyNumberFormat="1" applyFont="1" applyFill="1" applyBorder="1" applyAlignment="1" applyProtection="1">
      <alignment horizontal="right" vertical="center"/>
    </xf>
    <xf numFmtId="184" fontId="8" fillId="0" borderId="6" xfId="19" applyNumberFormat="1" applyFont="1" applyFill="1" applyBorder="1" applyAlignment="1" applyProtection="1">
      <alignment horizontal="right" vertical="center"/>
    </xf>
    <xf numFmtId="0" fontId="23" fillId="2" borderId="0" xfId="18" applyFont="1" applyFill="1" applyBorder="1" applyProtection="1">
      <alignment vertical="center"/>
    </xf>
    <xf numFmtId="0" fontId="23" fillId="0" borderId="0" xfId="18" applyFont="1" applyBorder="1" applyProtection="1">
      <alignment vertical="center"/>
    </xf>
    <xf numFmtId="0" fontId="25" fillId="2" borderId="0" xfId="18" applyFont="1" applyFill="1" applyAlignment="1" applyProtection="1">
      <alignment horizontal="left" vertical="center" wrapText="1"/>
    </xf>
    <xf numFmtId="176" fontId="22" fillId="5" borderId="0" xfId="18" quotePrefix="1" applyNumberFormat="1" applyFont="1" applyFill="1" applyAlignment="1" applyProtection="1">
      <alignment horizontal="center" vertical="center" wrapText="1"/>
    </xf>
    <xf numFmtId="176" fontId="22" fillId="5" borderId="21" xfId="18" quotePrefix="1" applyNumberFormat="1" applyFont="1" applyFill="1" applyBorder="1" applyAlignment="1" applyProtection="1">
      <alignment horizontal="center" vertical="center" wrapText="1"/>
    </xf>
    <xf numFmtId="0" fontId="25" fillId="2" borderId="0" xfId="18" applyFont="1" applyFill="1" applyAlignment="1" applyProtection="1">
      <alignment horizontal="left" vertical="center"/>
    </xf>
    <xf numFmtId="0" fontId="25" fillId="0" borderId="0" xfId="5" applyFont="1" applyAlignment="1" applyProtection="1">
      <alignment horizontal="left" vertical="center" wrapText="1"/>
    </xf>
    <xf numFmtId="0" fontId="25" fillId="0" borderId="0" xfId="5" applyFont="1" applyAlignment="1" applyProtection="1">
      <alignment horizontal="left" vertical="center"/>
    </xf>
    <xf numFmtId="0" fontId="22" fillId="5" borderId="0" xfId="18" quotePrefix="1" applyFont="1" applyFill="1" applyAlignment="1" applyProtection="1">
      <alignment horizontal="center" vertical="center" wrapText="1"/>
    </xf>
    <xf numFmtId="0" fontId="22" fillId="5" borderId="21" xfId="18" quotePrefix="1" applyFont="1" applyFill="1" applyBorder="1" applyAlignment="1" applyProtection="1">
      <alignment horizontal="center" vertical="center" wrapText="1"/>
    </xf>
  </cellXfs>
  <cellStyles count="24">
    <cellStyle name="Comma [0]" xfId="11" xr:uid="{00000000-0005-0000-0000-000000000000}"/>
    <cellStyle name="パーセント" xfId="2" builtinId="5"/>
    <cellStyle name="パーセント 2" xfId="7" xr:uid="{00000000-0005-0000-0000-000002000000}"/>
    <cellStyle name="パーセント 4 3 3 2" xfId="6" xr:uid="{00000000-0005-0000-0000-000003000000}"/>
    <cellStyle name="桁区切り" xfId="13" builtinId="6"/>
    <cellStyle name="桁区切り 11 2" xfId="12" xr:uid="{00000000-0005-0000-0000-000004000000}"/>
    <cellStyle name="桁区切り 2" xfId="1" xr:uid="{00000000-0005-0000-0000-000005000000}"/>
    <cellStyle name="桁区切り 2 2" xfId="10" xr:uid="{00000000-0005-0000-0000-000006000000}"/>
    <cellStyle name="桁区切り 7 3 3 2" xfId="8" xr:uid="{00000000-0005-0000-0000-000007000000}"/>
    <cellStyle name="桁区切り 7 3 3 2 2" xfId="19" xr:uid="{5B1559D1-601C-4A4D-B6EF-5F0A91460183}"/>
    <cellStyle name="桁区切り 7 3 3 2 2 2" xfId="22" xr:uid="{0CB2C569-A7F2-4094-9CE7-06C9D41CE940}"/>
    <cellStyle name="標準" xfId="0" builtinId="0"/>
    <cellStyle name="標準 2" xfId="14" xr:uid="{4C38DE39-01A9-4CF0-91E9-BB1E822FB2D0}"/>
    <cellStyle name="標準 2 10 2" xfId="9" xr:uid="{00000000-0005-0000-0000-000009000000}"/>
    <cellStyle name="標準 3" xfId="15" xr:uid="{F6805992-9815-4384-B1CF-3606D2A265C1}"/>
    <cellStyle name="標準 8 6 2 2" xfId="4" xr:uid="{00000000-0005-0000-0000-00000A000000}"/>
    <cellStyle name="標準 8 6 2 2 2" xfId="17" xr:uid="{A7623897-8D79-41B1-8BC4-5D3A89F9A4BE}"/>
    <cellStyle name="標準 8 6 2 2 2 2" xfId="21" xr:uid="{B69014DE-8FD4-46D8-B30E-27147304721B}"/>
    <cellStyle name="標準 8 6 2 2 2 3" xfId="23" xr:uid="{BF13707F-FFED-4120-B27B-15ED7DC51E6B}"/>
    <cellStyle name="標準 8 7 2" xfId="3" xr:uid="{00000000-0005-0000-0000-00000B000000}"/>
    <cellStyle name="標準 8 7 2 2" xfId="5" xr:uid="{00000000-0005-0000-0000-00000C000000}"/>
    <cellStyle name="標準 8 7 2 2 2" xfId="18" xr:uid="{CC62A942-78DC-4BA1-9B3B-4B20006F5CD4}"/>
    <cellStyle name="標準 8 7 2 2 2 2" xfId="20" xr:uid="{78ACE866-7569-447F-B88B-D9846A35F22C}"/>
    <cellStyle name="標準 8 7 2 3" xfId="16" xr:uid="{62A8917E-71A1-4449-A9E5-1E9C6E8EC057}"/>
  </cellStyles>
  <dxfs count="97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rgb="FFF2F2F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347382</xdr:colOff>
      <xdr:row>6</xdr:row>
      <xdr:rowOff>131296</xdr:rowOff>
    </xdr:from>
    <xdr:ext cx="254942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CBA9F-8982-4320-A486-BD48BCC25CA3}"/>
            </a:ext>
          </a:extLst>
        </xdr:cNvPr>
        <xdr:cNvSpPr txBox="1"/>
      </xdr:nvSpPr>
      <xdr:spPr>
        <a:xfrm>
          <a:off x="7891182" y="1902946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  <xdr:oneCellAnchor>
    <xdr:from>
      <xdr:col>6</xdr:col>
      <xdr:colOff>347382</xdr:colOff>
      <xdr:row>7</xdr:row>
      <xdr:rowOff>123264</xdr:rowOff>
    </xdr:from>
    <xdr:ext cx="254942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568721B-2A44-49C0-AE87-883AE157ABCA}"/>
            </a:ext>
          </a:extLst>
        </xdr:cNvPr>
        <xdr:cNvSpPr txBox="1"/>
      </xdr:nvSpPr>
      <xdr:spPr>
        <a:xfrm>
          <a:off x="7891182" y="2075889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268941</xdr:colOff>
      <xdr:row>52</xdr:row>
      <xdr:rowOff>112059</xdr:rowOff>
    </xdr:from>
    <xdr:to>
      <xdr:col>3</xdr:col>
      <xdr:colOff>665181</xdr:colOff>
      <xdr:row>55</xdr:row>
      <xdr:rowOff>188259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466D1C0-E58E-4833-8FAE-F18CBC20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589559"/>
          <a:ext cx="5509932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313765</xdr:colOff>
      <xdr:row>39</xdr:row>
      <xdr:rowOff>168089</xdr:rowOff>
    </xdr:from>
    <xdr:to>
      <xdr:col>2</xdr:col>
      <xdr:colOff>972447</xdr:colOff>
      <xdr:row>43</xdr:row>
      <xdr:rowOff>53789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ED52402-B286-464F-AB0C-B67C02C4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824" y="8169089"/>
          <a:ext cx="437141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9&#24180;&#20840;&#26399;/&#20104;&#31639;/&#25913;&#35013;&#65403;&#65394;~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中国九州営業部"/>
    </sheetNames>
    <sheetDataSet>
      <sheetData sheetId="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TSUMOTO Sae(松本幸栄) 企(IRG)" id="{8CFB585E-346E-4C68-9C38-830DFD4AF5C1}" userId="S::sae_m@hitachizosen.co.jp::36a7ecc9-4616-4d64-bb03-b9ed37a9ed3d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D534-40F5-456A-93CB-74B06AAFF0BD}">
  <sheetPr codeName="Sheet2"/>
  <dimension ref="A1:Y45"/>
  <sheetViews>
    <sheetView showGridLines="0" tabSelected="1" zoomScale="85" zoomScaleNormal="85" zoomScaleSheetLayoutView="100" workbookViewId="0">
      <selection activeCell="V18" sqref="V18"/>
    </sheetView>
  </sheetViews>
  <sheetFormatPr defaultColWidth="9" defaultRowHeight="15.75" x14ac:dyDescent="0.15"/>
  <cols>
    <col min="1" max="1" width="1.625" style="146" customWidth="1"/>
    <col min="2" max="2" width="40.375" style="146" customWidth="1"/>
    <col min="3" max="3" width="5.375" style="220" customWidth="1"/>
    <col min="4" max="4" width="27.875" style="221" customWidth="1"/>
    <col min="5" max="11" width="11.625" style="146" customWidth="1"/>
    <col min="12" max="12" width="1.625" style="214" customWidth="1"/>
    <col min="13" max="13" width="11.625" style="146" customWidth="1"/>
    <col min="14" max="15" width="1.625" style="214" customWidth="1"/>
    <col min="16" max="17" width="8.875" style="146" customWidth="1"/>
    <col min="18" max="18" width="1.625" style="214" customWidth="1"/>
    <col min="19" max="19" width="9" style="146" customWidth="1"/>
    <col min="20" max="16384" width="9" style="146"/>
  </cols>
  <sheetData>
    <row r="1" spans="1:19" s="140" customFormat="1" ht="39.950000000000003" customHeight="1" x14ac:dyDescent="0.15">
      <c r="B1" s="141" t="s">
        <v>0</v>
      </c>
      <c r="C1" s="142"/>
      <c r="D1" s="143"/>
      <c r="G1" s="143"/>
      <c r="L1" s="144"/>
      <c r="N1" s="144"/>
      <c r="O1" s="144"/>
      <c r="R1" s="144"/>
    </row>
    <row r="2" spans="1:19" s="140" customFormat="1" ht="39.950000000000003" customHeight="1" x14ac:dyDescent="0.15">
      <c r="B2" s="141" t="s">
        <v>1</v>
      </c>
      <c r="C2" s="142"/>
      <c r="D2" s="143"/>
      <c r="L2" s="144"/>
      <c r="N2" s="144"/>
      <c r="O2" s="144"/>
      <c r="R2" s="144"/>
    </row>
    <row r="3" spans="1:19" s="140" customFormat="1" ht="15" customHeight="1" x14ac:dyDescent="0.15">
      <c r="B3" s="141"/>
      <c r="C3" s="142"/>
      <c r="D3" s="143"/>
      <c r="K3" s="145"/>
      <c r="L3" s="146"/>
      <c r="M3" s="147"/>
      <c r="N3" s="146"/>
      <c r="O3" s="146"/>
      <c r="P3" s="147"/>
      <c r="R3" s="146"/>
      <c r="S3" s="145" t="s">
        <v>2</v>
      </c>
    </row>
    <row r="4" spans="1:19" s="158" customFormat="1" ht="15" customHeight="1" x14ac:dyDescent="0.15">
      <c r="A4" s="148"/>
      <c r="B4" s="419"/>
      <c r="C4" s="419"/>
      <c r="D4" s="419"/>
      <c r="E4" s="149" t="s">
        <v>3</v>
      </c>
      <c r="F4" s="150" t="s">
        <v>4</v>
      </c>
      <c r="G4" s="151" t="s">
        <v>5</v>
      </c>
      <c r="H4" s="151" t="s">
        <v>6</v>
      </c>
      <c r="I4" s="152" t="s">
        <v>7</v>
      </c>
      <c r="J4" s="152" t="s">
        <v>8</v>
      </c>
      <c r="K4" s="152" t="s">
        <v>9</v>
      </c>
      <c r="L4" s="153"/>
      <c r="M4" s="154" t="s">
        <v>10</v>
      </c>
      <c r="N4" s="153"/>
      <c r="O4" s="153"/>
      <c r="P4" s="155" t="s">
        <v>8</v>
      </c>
      <c r="Q4" s="156" t="s">
        <v>9</v>
      </c>
      <c r="R4" s="153"/>
      <c r="S4" s="157" t="s">
        <v>10</v>
      </c>
    </row>
    <row r="5" spans="1:19" s="158" customFormat="1" ht="15" customHeight="1" x14ac:dyDescent="0.15">
      <c r="A5" s="148" t="s">
        <v>11</v>
      </c>
      <c r="B5" s="419"/>
      <c r="C5" s="419"/>
      <c r="D5" s="419"/>
      <c r="E5" s="159" t="s">
        <v>12</v>
      </c>
      <c r="F5" s="160" t="s">
        <v>12</v>
      </c>
      <c r="G5" s="161" t="s">
        <v>12</v>
      </c>
      <c r="H5" s="162" t="s">
        <v>12</v>
      </c>
      <c r="I5" s="162" t="s">
        <v>13</v>
      </c>
      <c r="J5" s="162" t="s">
        <v>13</v>
      </c>
      <c r="K5" s="163" t="s">
        <v>14</v>
      </c>
      <c r="L5" s="153"/>
      <c r="M5" s="164" t="s">
        <v>14</v>
      </c>
      <c r="N5" s="153"/>
      <c r="O5" s="153"/>
      <c r="P5" s="165" t="s">
        <v>120</v>
      </c>
      <c r="Q5" s="166" t="s">
        <v>120</v>
      </c>
      <c r="R5" s="153"/>
      <c r="S5" s="167" t="s">
        <v>120</v>
      </c>
    </row>
    <row r="6" spans="1:19" s="158" customFormat="1" ht="15" customHeight="1" x14ac:dyDescent="0.15">
      <c r="B6" s="419"/>
      <c r="C6" s="419"/>
      <c r="D6" s="419"/>
      <c r="E6" s="168" t="s">
        <v>15</v>
      </c>
      <c r="F6" s="169" t="s">
        <v>15</v>
      </c>
      <c r="G6" s="170" t="s">
        <v>15</v>
      </c>
      <c r="H6" s="171" t="s">
        <v>15</v>
      </c>
      <c r="I6" s="171" t="s">
        <v>15</v>
      </c>
      <c r="J6" s="171" t="s">
        <v>15</v>
      </c>
      <c r="K6" s="172" t="s">
        <v>16</v>
      </c>
      <c r="L6" s="153"/>
      <c r="M6" s="173"/>
      <c r="N6" s="153"/>
      <c r="O6" s="153"/>
      <c r="P6" s="420" t="s">
        <v>17</v>
      </c>
      <c r="Q6" s="421"/>
      <c r="R6" s="153"/>
      <c r="S6" s="174"/>
    </row>
    <row r="7" spans="1:19" s="158" customFormat="1" ht="14.25" x14ac:dyDescent="0.15">
      <c r="B7" s="175" t="s">
        <v>18</v>
      </c>
      <c r="C7" s="176"/>
      <c r="D7" s="177" t="s">
        <v>19</v>
      </c>
      <c r="E7" s="1"/>
      <c r="F7" s="1"/>
      <c r="G7" s="1"/>
      <c r="H7" s="1"/>
      <c r="I7" s="1"/>
      <c r="J7" s="1"/>
      <c r="K7" s="1"/>
      <c r="L7" s="178"/>
      <c r="M7" s="1"/>
      <c r="N7" s="178"/>
      <c r="O7" s="178"/>
      <c r="P7" s="74"/>
      <c r="Q7" s="1"/>
      <c r="R7" s="178"/>
      <c r="S7" s="1"/>
    </row>
    <row r="8" spans="1:19" s="158" customFormat="1" ht="14.25" x14ac:dyDescent="0.15">
      <c r="B8" s="179" t="s">
        <v>20</v>
      </c>
      <c r="C8" s="180" t="s">
        <v>21</v>
      </c>
      <c r="D8" s="181" t="s">
        <v>22</v>
      </c>
      <c r="E8" s="2"/>
      <c r="F8" s="3"/>
      <c r="G8" s="3"/>
      <c r="H8" s="4"/>
      <c r="I8" s="4"/>
      <c r="J8" s="4"/>
      <c r="K8" s="105"/>
      <c r="L8" s="182"/>
      <c r="M8" s="5"/>
      <c r="N8" s="182"/>
      <c r="O8" s="182"/>
      <c r="P8" s="137"/>
      <c r="Q8" s="105"/>
      <c r="R8" s="182"/>
      <c r="S8" s="137"/>
    </row>
    <row r="9" spans="1:19" s="183" customFormat="1" ht="14.25" x14ac:dyDescent="0.15">
      <c r="B9" s="184" t="s">
        <v>23</v>
      </c>
      <c r="C9" s="185"/>
      <c r="D9" s="186" t="s">
        <v>24</v>
      </c>
      <c r="E9" s="6">
        <v>458</v>
      </c>
      <c r="F9" s="7">
        <v>646</v>
      </c>
      <c r="G9" s="7">
        <v>523</v>
      </c>
      <c r="H9" s="8">
        <v>633</v>
      </c>
      <c r="I9" s="8">
        <v>581</v>
      </c>
      <c r="J9" s="9">
        <v>1011</v>
      </c>
      <c r="K9" s="9">
        <f>80+-20+190+0</f>
        <v>250</v>
      </c>
      <c r="L9" s="10"/>
      <c r="M9" s="66">
        <f>K9-J9</f>
        <v>-761</v>
      </c>
      <c r="N9" s="11"/>
      <c r="O9" s="10"/>
      <c r="P9" s="66">
        <v>478</v>
      </c>
      <c r="Q9" s="9">
        <v>155</v>
      </c>
      <c r="R9" s="75"/>
      <c r="S9" s="66">
        <f>Q9-P9</f>
        <v>-323</v>
      </c>
    </row>
    <row r="10" spans="1:19" s="183" customFormat="1" ht="14.25" x14ac:dyDescent="0.15">
      <c r="B10" s="184" t="s">
        <v>25</v>
      </c>
      <c r="C10" s="185"/>
      <c r="D10" s="186" t="s">
        <v>26</v>
      </c>
      <c r="E10" s="6">
        <v>112</v>
      </c>
      <c r="F10" s="7">
        <v>201</v>
      </c>
      <c r="G10" s="7">
        <v>193</v>
      </c>
      <c r="H10" s="8">
        <v>76</v>
      </c>
      <c r="I10" s="8">
        <v>107</v>
      </c>
      <c r="J10" s="9">
        <v>138</v>
      </c>
      <c r="K10" s="9">
        <v>110</v>
      </c>
      <c r="L10" s="10"/>
      <c r="M10" s="66">
        <f>K10-J10</f>
        <v>-28</v>
      </c>
      <c r="N10" s="11"/>
      <c r="O10" s="10"/>
      <c r="P10" s="66">
        <v>96</v>
      </c>
      <c r="Q10" s="9">
        <v>97</v>
      </c>
      <c r="R10" s="75"/>
      <c r="S10" s="66">
        <f t="shared" ref="S10:S11" si="0">Q10-P10</f>
        <v>1</v>
      </c>
    </row>
    <row r="11" spans="1:19" s="158" customFormat="1" ht="14.25" x14ac:dyDescent="0.15">
      <c r="B11" s="187" t="s">
        <v>27</v>
      </c>
      <c r="C11" s="188"/>
      <c r="D11" s="189" t="s">
        <v>28</v>
      </c>
      <c r="E11" s="20">
        <v>571</v>
      </c>
      <c r="F11" s="20">
        <v>848</v>
      </c>
      <c r="G11" s="21">
        <v>717</v>
      </c>
      <c r="H11" s="22">
        <v>710</v>
      </c>
      <c r="I11" s="22">
        <v>688</v>
      </c>
      <c r="J11" s="23">
        <v>1150</v>
      </c>
      <c r="K11" s="23">
        <f>SUM(K9:K10)</f>
        <v>360</v>
      </c>
      <c r="L11" s="24"/>
      <c r="M11" s="67">
        <f>K11-J11</f>
        <v>-790</v>
      </c>
      <c r="N11" s="25"/>
      <c r="O11" s="24"/>
      <c r="P11" s="67">
        <v>574</v>
      </c>
      <c r="Q11" s="23">
        <f>SUM(Q9:Q10)</f>
        <v>252</v>
      </c>
      <c r="R11" s="76"/>
      <c r="S11" s="67">
        <f t="shared" si="0"/>
        <v>-322</v>
      </c>
    </row>
    <row r="12" spans="1:19" s="158" customFormat="1" ht="14.25" x14ac:dyDescent="0.15">
      <c r="B12" s="190" t="s">
        <v>29</v>
      </c>
      <c r="C12" s="191" t="s">
        <v>30</v>
      </c>
      <c r="D12" s="192" t="s">
        <v>31</v>
      </c>
      <c r="E12" s="7"/>
      <c r="F12" s="7"/>
      <c r="G12" s="7"/>
      <c r="H12" s="8"/>
      <c r="I12" s="8"/>
      <c r="J12" s="9"/>
      <c r="K12" s="9"/>
      <c r="L12" s="10"/>
      <c r="M12" s="66"/>
      <c r="N12" s="11"/>
      <c r="O12" s="10"/>
      <c r="P12" s="66"/>
      <c r="Q12" s="9"/>
      <c r="R12" s="75"/>
      <c r="S12" s="66"/>
    </row>
    <row r="13" spans="1:19" s="183" customFormat="1" ht="14.25" x14ac:dyDescent="0.15">
      <c r="B13" s="184" t="s">
        <v>23</v>
      </c>
      <c r="C13" s="185"/>
      <c r="D13" s="186" t="s">
        <v>24</v>
      </c>
      <c r="E13" s="7">
        <v>1140</v>
      </c>
      <c r="F13" s="7">
        <v>1050</v>
      </c>
      <c r="G13" s="7">
        <v>916</v>
      </c>
      <c r="H13" s="8">
        <v>893</v>
      </c>
      <c r="I13" s="8">
        <v>882</v>
      </c>
      <c r="J13" s="9">
        <v>1492</v>
      </c>
      <c r="K13" s="9">
        <f>1160+90</f>
        <v>1250</v>
      </c>
      <c r="L13" s="10"/>
      <c r="M13" s="66">
        <f>K13-J13</f>
        <v>-242</v>
      </c>
      <c r="N13" s="11"/>
      <c r="O13" s="10"/>
      <c r="P13" s="66">
        <v>1175</v>
      </c>
      <c r="Q13" s="9">
        <v>1041</v>
      </c>
      <c r="R13" s="75"/>
      <c r="S13" s="66">
        <f t="shared" ref="S13:S16" si="1">Q13-P13</f>
        <v>-134</v>
      </c>
    </row>
    <row r="14" spans="1:19" s="183" customFormat="1" ht="14.25" x14ac:dyDescent="0.15">
      <c r="B14" s="184" t="s">
        <v>25</v>
      </c>
      <c r="C14" s="185"/>
      <c r="D14" s="186" t="s">
        <v>26</v>
      </c>
      <c r="E14" s="7">
        <v>212</v>
      </c>
      <c r="F14" s="7">
        <v>280</v>
      </c>
      <c r="G14" s="7">
        <v>202</v>
      </c>
      <c r="H14" s="8">
        <v>215</v>
      </c>
      <c r="I14" s="8">
        <v>277</v>
      </c>
      <c r="J14" s="9">
        <v>260</v>
      </c>
      <c r="K14" s="9">
        <v>340</v>
      </c>
      <c r="L14" s="10"/>
      <c r="M14" s="66">
        <f>K14-J14</f>
        <v>80</v>
      </c>
      <c r="N14" s="11"/>
      <c r="O14" s="10"/>
      <c r="P14" s="66">
        <v>202</v>
      </c>
      <c r="Q14" s="9">
        <v>295</v>
      </c>
      <c r="R14" s="75"/>
      <c r="S14" s="66">
        <f>Q14-P14</f>
        <v>93</v>
      </c>
    </row>
    <row r="15" spans="1:19" s="183" customFormat="1" ht="14.25" x14ac:dyDescent="0.15">
      <c r="B15" s="184" t="s">
        <v>32</v>
      </c>
      <c r="C15" s="185"/>
      <c r="D15" s="186" t="s">
        <v>33</v>
      </c>
      <c r="E15" s="7">
        <v>176</v>
      </c>
      <c r="F15" s="7">
        <v>247</v>
      </c>
      <c r="G15" s="7">
        <v>189</v>
      </c>
      <c r="H15" s="8">
        <v>169</v>
      </c>
      <c r="I15" s="8">
        <v>269</v>
      </c>
      <c r="J15" s="9">
        <v>264</v>
      </c>
      <c r="K15" s="9">
        <v>160</v>
      </c>
      <c r="L15" s="10"/>
      <c r="M15" s="66">
        <f>K15-J15</f>
        <v>-104</v>
      </c>
      <c r="N15" s="11"/>
      <c r="O15" s="10"/>
      <c r="P15" s="66">
        <v>204</v>
      </c>
      <c r="Q15" s="9">
        <v>110</v>
      </c>
      <c r="R15" s="75"/>
      <c r="S15" s="66">
        <f t="shared" si="1"/>
        <v>-94</v>
      </c>
    </row>
    <row r="16" spans="1:19" s="158" customFormat="1" ht="14.25" x14ac:dyDescent="0.15">
      <c r="B16" s="187" t="s">
        <v>34</v>
      </c>
      <c r="C16" s="188"/>
      <c r="D16" s="189" t="s">
        <v>35</v>
      </c>
      <c r="E16" s="20">
        <v>1530</v>
      </c>
      <c r="F16" s="20">
        <v>1578</v>
      </c>
      <c r="G16" s="21">
        <v>1308</v>
      </c>
      <c r="H16" s="22">
        <v>1278</v>
      </c>
      <c r="I16" s="22">
        <v>1428</v>
      </c>
      <c r="J16" s="23">
        <v>2017</v>
      </c>
      <c r="K16" s="23">
        <f>SUM(K13:K15)</f>
        <v>1750</v>
      </c>
      <c r="L16" s="24"/>
      <c r="M16" s="67">
        <f>K16-J16</f>
        <v>-267</v>
      </c>
      <c r="N16" s="25"/>
      <c r="O16" s="24"/>
      <c r="P16" s="67">
        <v>1582</v>
      </c>
      <c r="Q16" s="23">
        <f>SUM(Q13:Q15)</f>
        <v>1446</v>
      </c>
      <c r="R16" s="76"/>
      <c r="S16" s="67">
        <f t="shared" si="1"/>
        <v>-136</v>
      </c>
    </row>
    <row r="17" spans="2:25" s="158" customFormat="1" ht="14.25" x14ac:dyDescent="0.15">
      <c r="B17" s="193" t="s">
        <v>36</v>
      </c>
      <c r="C17" s="191" t="s">
        <v>36</v>
      </c>
      <c r="D17" s="194"/>
      <c r="E17" s="7"/>
      <c r="F17" s="7"/>
      <c r="G17" s="7"/>
      <c r="H17" s="8"/>
      <c r="I17" s="8"/>
      <c r="J17" s="9"/>
      <c r="K17" s="9"/>
      <c r="L17" s="10"/>
      <c r="M17" s="66"/>
      <c r="N17" s="11"/>
      <c r="O17" s="10"/>
      <c r="P17" s="66"/>
      <c r="Q17" s="9"/>
      <c r="R17" s="75"/>
      <c r="S17" s="66"/>
    </row>
    <row r="18" spans="2:25" s="183" customFormat="1" ht="14.25" x14ac:dyDescent="0.15">
      <c r="B18" s="184" t="s">
        <v>23</v>
      </c>
      <c r="C18" s="185"/>
      <c r="D18" s="186" t="s">
        <v>24</v>
      </c>
      <c r="E18" s="7">
        <v>1599</v>
      </c>
      <c r="F18" s="7">
        <v>1697</v>
      </c>
      <c r="G18" s="7">
        <v>1439</v>
      </c>
      <c r="H18" s="8">
        <v>1526</v>
      </c>
      <c r="I18" s="8">
        <v>1463</v>
      </c>
      <c r="J18" s="9">
        <v>2504</v>
      </c>
      <c r="K18" s="9">
        <f>K9+K13</f>
        <v>1500</v>
      </c>
      <c r="L18" s="10"/>
      <c r="M18" s="66">
        <f>K18-J18</f>
        <v>-1004</v>
      </c>
      <c r="N18" s="11"/>
      <c r="O18" s="10"/>
      <c r="P18" s="66">
        <v>1653</v>
      </c>
      <c r="Q18" s="9">
        <f t="shared" ref="Q18" si="2">Q9+Q13</f>
        <v>1196</v>
      </c>
      <c r="R18" s="75"/>
      <c r="S18" s="66">
        <f t="shared" ref="S18:S21" si="3">Q18-P18</f>
        <v>-457</v>
      </c>
    </row>
    <row r="19" spans="2:25" s="183" customFormat="1" ht="14.25" x14ac:dyDescent="0.15">
      <c r="B19" s="184" t="s">
        <v>25</v>
      </c>
      <c r="C19" s="185"/>
      <c r="D19" s="186" t="s">
        <v>26</v>
      </c>
      <c r="E19" s="7">
        <v>325</v>
      </c>
      <c r="F19" s="7">
        <v>481</v>
      </c>
      <c r="G19" s="7">
        <v>395</v>
      </c>
      <c r="H19" s="8">
        <v>292</v>
      </c>
      <c r="I19" s="8">
        <v>384</v>
      </c>
      <c r="J19" s="9">
        <v>399</v>
      </c>
      <c r="K19" s="9">
        <f>K10+K14</f>
        <v>450</v>
      </c>
      <c r="L19" s="10"/>
      <c r="M19" s="66">
        <f>K19-J19</f>
        <v>51</v>
      </c>
      <c r="N19" s="11"/>
      <c r="O19" s="10"/>
      <c r="P19" s="66">
        <v>299</v>
      </c>
      <c r="Q19" s="9">
        <f t="shared" ref="Q19" si="4">Q10+Q14</f>
        <v>392</v>
      </c>
      <c r="R19" s="75"/>
      <c r="S19" s="66">
        <f t="shared" si="3"/>
        <v>93</v>
      </c>
    </row>
    <row r="20" spans="2:25" s="183" customFormat="1" ht="14.25" x14ac:dyDescent="0.15">
      <c r="B20" s="184" t="s">
        <v>32</v>
      </c>
      <c r="C20" s="185"/>
      <c r="D20" s="186" t="s">
        <v>33</v>
      </c>
      <c r="E20" s="7">
        <v>176</v>
      </c>
      <c r="F20" s="7">
        <v>247</v>
      </c>
      <c r="G20" s="7">
        <v>189</v>
      </c>
      <c r="H20" s="8">
        <v>169</v>
      </c>
      <c r="I20" s="8">
        <v>269</v>
      </c>
      <c r="J20" s="9">
        <v>264</v>
      </c>
      <c r="K20" s="9">
        <f>K15</f>
        <v>160</v>
      </c>
      <c r="L20" s="10"/>
      <c r="M20" s="66">
        <f>K20-J20</f>
        <v>-104</v>
      </c>
      <c r="N20" s="11"/>
      <c r="O20" s="10"/>
      <c r="P20" s="66">
        <v>204</v>
      </c>
      <c r="Q20" s="9">
        <f t="shared" ref="Q20" si="5">Q15</f>
        <v>110</v>
      </c>
      <c r="R20" s="75"/>
      <c r="S20" s="66">
        <f t="shared" si="3"/>
        <v>-94</v>
      </c>
    </row>
    <row r="21" spans="2:25" s="158" customFormat="1" ht="15" thickBot="1" x14ac:dyDescent="0.2">
      <c r="B21" s="195" t="s">
        <v>37</v>
      </c>
      <c r="C21" s="196"/>
      <c r="D21" s="197" t="s">
        <v>38</v>
      </c>
      <c r="E21" s="26">
        <v>2101</v>
      </c>
      <c r="F21" s="26">
        <v>2426</v>
      </c>
      <c r="G21" s="26">
        <v>2025</v>
      </c>
      <c r="H21" s="27">
        <v>1988</v>
      </c>
      <c r="I21" s="27">
        <v>2116</v>
      </c>
      <c r="J21" s="28">
        <v>3168</v>
      </c>
      <c r="K21" s="198">
        <f>SUM(K18:K20)</f>
        <v>2110</v>
      </c>
      <c r="L21" s="24"/>
      <c r="M21" s="68">
        <f>K21-J21</f>
        <v>-1058</v>
      </c>
      <c r="N21" s="25"/>
      <c r="O21" s="24"/>
      <c r="P21" s="68">
        <v>2156</v>
      </c>
      <c r="Q21" s="28">
        <f>SUM(Q18:Q20)</f>
        <v>1698</v>
      </c>
      <c r="R21" s="76"/>
      <c r="S21" s="68">
        <f t="shared" si="3"/>
        <v>-458</v>
      </c>
    </row>
    <row r="22" spans="2:25" s="183" customFormat="1" ht="14.25" customHeight="1" x14ac:dyDescent="0.15">
      <c r="B22" s="199"/>
      <c r="C22" s="191"/>
      <c r="D22" s="200"/>
      <c r="E22" s="12"/>
      <c r="F22" s="12"/>
      <c r="G22" s="13"/>
      <c r="H22" s="13"/>
      <c r="I22" s="13"/>
      <c r="J22" s="13"/>
      <c r="K22" s="13"/>
      <c r="L22" s="201"/>
      <c r="M22" s="69"/>
      <c r="N22" s="201"/>
      <c r="O22" s="201"/>
      <c r="P22" s="69"/>
      <c r="Q22" s="13"/>
      <c r="R22" s="201"/>
      <c r="S22" s="69"/>
    </row>
    <row r="23" spans="2:25" s="158" customFormat="1" ht="14.25" x14ac:dyDescent="0.15">
      <c r="B23" s="202" t="s">
        <v>39</v>
      </c>
      <c r="C23" s="176"/>
      <c r="D23" s="177" t="s">
        <v>40</v>
      </c>
      <c r="E23" s="14"/>
      <c r="F23" s="14"/>
      <c r="G23" s="14"/>
      <c r="H23" s="14"/>
      <c r="I23" s="14"/>
      <c r="J23" s="14"/>
      <c r="K23" s="14"/>
      <c r="L23" s="203"/>
      <c r="M23" s="70"/>
      <c r="N23" s="203"/>
      <c r="O23" s="203"/>
      <c r="P23" s="70"/>
      <c r="Q23" s="14"/>
      <c r="R23" s="203"/>
      <c r="S23" s="70"/>
    </row>
    <row r="24" spans="2:25" s="183" customFormat="1" ht="14.25" x14ac:dyDescent="0.15">
      <c r="B24" s="179" t="s">
        <v>20</v>
      </c>
      <c r="C24" s="180" t="s">
        <v>21</v>
      </c>
      <c r="D24" s="181" t="s">
        <v>41</v>
      </c>
      <c r="E24" s="15"/>
      <c r="F24" s="15"/>
      <c r="G24" s="15"/>
      <c r="H24" s="16"/>
      <c r="I24" s="16"/>
      <c r="J24" s="16"/>
      <c r="K24" s="204"/>
      <c r="L24" s="205"/>
      <c r="M24" s="71"/>
      <c r="N24" s="205"/>
      <c r="O24" s="205"/>
      <c r="P24" s="71"/>
      <c r="Q24" s="204"/>
      <c r="R24" s="205"/>
      <c r="S24" s="71"/>
    </row>
    <row r="25" spans="2:25" s="183" customFormat="1" ht="14.25" x14ac:dyDescent="0.15">
      <c r="B25" s="184" t="s">
        <v>23</v>
      </c>
      <c r="C25" s="185"/>
      <c r="D25" s="186" t="s">
        <v>24</v>
      </c>
      <c r="E25" s="2">
        <v>648</v>
      </c>
      <c r="F25" s="2">
        <v>617</v>
      </c>
      <c r="G25" s="2">
        <v>640</v>
      </c>
      <c r="H25" s="17">
        <v>433</v>
      </c>
      <c r="I25" s="17">
        <v>517</v>
      </c>
      <c r="J25" s="17">
        <v>535</v>
      </c>
      <c r="K25" s="17">
        <f>310+100+180+5</f>
        <v>595</v>
      </c>
      <c r="L25" s="206"/>
      <c r="M25" s="69">
        <f>K25-J25</f>
        <v>60</v>
      </c>
      <c r="N25" s="206"/>
      <c r="O25" s="206"/>
      <c r="P25" s="69">
        <v>399</v>
      </c>
      <c r="Q25" s="17">
        <v>414</v>
      </c>
      <c r="R25" s="206"/>
      <c r="S25" s="69">
        <f>Q25-P25</f>
        <v>15</v>
      </c>
      <c r="Y25" s="409"/>
    </row>
    <row r="26" spans="2:25" s="183" customFormat="1" ht="14.25" x14ac:dyDescent="0.15">
      <c r="B26" s="184" t="s">
        <v>25</v>
      </c>
      <c r="C26" s="185"/>
      <c r="D26" s="186" t="s">
        <v>26</v>
      </c>
      <c r="E26" s="2">
        <v>85</v>
      </c>
      <c r="F26" s="2">
        <v>115</v>
      </c>
      <c r="G26" s="2">
        <v>145</v>
      </c>
      <c r="H26" s="17">
        <v>224</v>
      </c>
      <c r="I26" s="17">
        <v>129</v>
      </c>
      <c r="J26" s="17">
        <v>116</v>
      </c>
      <c r="K26" s="17">
        <v>100</v>
      </c>
      <c r="L26" s="206"/>
      <c r="M26" s="69">
        <f>K26-J26</f>
        <v>-16</v>
      </c>
      <c r="N26" s="206"/>
      <c r="O26" s="206"/>
      <c r="P26" s="69">
        <v>83</v>
      </c>
      <c r="Q26" s="17">
        <v>72</v>
      </c>
      <c r="R26" s="206"/>
      <c r="S26" s="69">
        <f t="shared" ref="S25:S27" si="6">Q26-P26</f>
        <v>-11</v>
      </c>
    </row>
    <row r="27" spans="2:25" s="158" customFormat="1" ht="14.25" x14ac:dyDescent="0.15">
      <c r="B27" s="187" t="s">
        <v>27</v>
      </c>
      <c r="C27" s="188"/>
      <c r="D27" s="189" t="s">
        <v>28</v>
      </c>
      <c r="E27" s="29">
        <v>734</v>
      </c>
      <c r="F27" s="29">
        <v>734</v>
      </c>
      <c r="G27" s="29">
        <v>786</v>
      </c>
      <c r="H27" s="30">
        <v>658</v>
      </c>
      <c r="I27" s="30">
        <v>646</v>
      </c>
      <c r="J27" s="30">
        <v>651</v>
      </c>
      <c r="K27" s="30">
        <f>SUM(K25:K26)</f>
        <v>695</v>
      </c>
      <c r="L27" s="207"/>
      <c r="M27" s="72">
        <f>K27-J27</f>
        <v>44</v>
      </c>
      <c r="N27" s="207"/>
      <c r="O27" s="207"/>
      <c r="P27" s="72">
        <v>483</v>
      </c>
      <c r="Q27" s="30">
        <f>SUM(Q25:Q26)</f>
        <v>486</v>
      </c>
      <c r="R27" s="207"/>
      <c r="S27" s="72">
        <f t="shared" si="6"/>
        <v>3</v>
      </c>
    </row>
    <row r="28" spans="2:25" s="183" customFormat="1" ht="14.25" x14ac:dyDescent="0.15">
      <c r="B28" s="190" t="s">
        <v>29</v>
      </c>
      <c r="C28" s="191" t="s">
        <v>30</v>
      </c>
      <c r="D28" s="192" t="s">
        <v>31</v>
      </c>
      <c r="E28" s="2"/>
      <c r="F28" s="2"/>
      <c r="G28" s="2"/>
      <c r="H28" s="17"/>
      <c r="I28" s="17"/>
      <c r="J28" s="17"/>
      <c r="K28" s="208"/>
      <c r="L28" s="206"/>
      <c r="M28" s="69"/>
      <c r="N28" s="206"/>
      <c r="O28" s="206"/>
      <c r="P28" s="69"/>
      <c r="Q28" s="208"/>
      <c r="R28" s="206"/>
      <c r="S28" s="69"/>
    </row>
    <row r="29" spans="2:25" s="183" customFormat="1" ht="14.25" x14ac:dyDescent="0.15">
      <c r="B29" s="184" t="s">
        <v>23</v>
      </c>
      <c r="C29" s="185"/>
      <c r="D29" s="186" t="s">
        <v>24</v>
      </c>
      <c r="E29" s="2">
        <v>794</v>
      </c>
      <c r="F29" s="2">
        <v>771</v>
      </c>
      <c r="G29" s="2">
        <v>812</v>
      </c>
      <c r="H29" s="17">
        <v>844</v>
      </c>
      <c r="I29" s="17">
        <v>864</v>
      </c>
      <c r="J29" s="17">
        <v>903</v>
      </c>
      <c r="K29" s="9">
        <f>860+110</f>
        <v>970</v>
      </c>
      <c r="L29" s="206"/>
      <c r="M29" s="69">
        <f>K29-J29</f>
        <v>67</v>
      </c>
      <c r="N29" s="206"/>
      <c r="O29" s="206"/>
      <c r="P29" s="69">
        <v>479</v>
      </c>
      <c r="Q29" s="17">
        <v>531</v>
      </c>
      <c r="R29" s="206"/>
      <c r="S29" s="69">
        <f t="shared" ref="S29:S32" si="7">Q29-P29</f>
        <v>52</v>
      </c>
    </row>
    <row r="30" spans="2:25" s="183" customFormat="1" ht="14.25" x14ac:dyDescent="0.15">
      <c r="B30" s="184" t="s">
        <v>25</v>
      </c>
      <c r="C30" s="185"/>
      <c r="D30" s="186" t="s">
        <v>26</v>
      </c>
      <c r="E30" s="2">
        <v>190</v>
      </c>
      <c r="F30" s="2">
        <v>198</v>
      </c>
      <c r="G30" s="2">
        <v>190</v>
      </c>
      <c r="H30" s="17">
        <v>197</v>
      </c>
      <c r="I30" s="17">
        <v>218</v>
      </c>
      <c r="J30" s="17">
        <v>270</v>
      </c>
      <c r="K30" s="9">
        <v>270</v>
      </c>
      <c r="L30" s="206"/>
      <c r="M30" s="69">
        <f>K30-J30</f>
        <v>0</v>
      </c>
      <c r="N30" s="206"/>
      <c r="O30" s="206"/>
      <c r="P30" s="69">
        <v>162</v>
      </c>
      <c r="Q30" s="17">
        <v>150</v>
      </c>
      <c r="R30" s="206"/>
      <c r="S30" s="69">
        <f t="shared" si="7"/>
        <v>-12</v>
      </c>
    </row>
    <row r="31" spans="2:25" s="183" customFormat="1" ht="14.25" x14ac:dyDescent="0.15">
      <c r="B31" s="184" t="s">
        <v>32</v>
      </c>
      <c r="C31" s="185"/>
      <c r="D31" s="186" t="s">
        <v>33</v>
      </c>
      <c r="E31" s="2">
        <v>178</v>
      </c>
      <c r="F31" s="2">
        <v>179</v>
      </c>
      <c r="G31" s="2">
        <v>191</v>
      </c>
      <c r="H31" s="17">
        <v>171</v>
      </c>
      <c r="I31" s="17">
        <v>227</v>
      </c>
      <c r="J31" s="17">
        <v>260</v>
      </c>
      <c r="K31" s="9">
        <v>160</v>
      </c>
      <c r="L31" s="206"/>
      <c r="M31" s="69">
        <f>K31-J31</f>
        <v>-100</v>
      </c>
      <c r="N31" s="206"/>
      <c r="O31" s="206"/>
      <c r="P31" s="69">
        <v>206</v>
      </c>
      <c r="Q31" s="17">
        <v>112</v>
      </c>
      <c r="R31" s="206"/>
      <c r="S31" s="69">
        <f t="shared" si="7"/>
        <v>-94</v>
      </c>
    </row>
    <row r="32" spans="2:25" s="158" customFormat="1" ht="14.25" x14ac:dyDescent="0.15">
      <c r="B32" s="187" t="s">
        <v>34</v>
      </c>
      <c r="C32" s="188"/>
      <c r="D32" s="189" t="s">
        <v>35</v>
      </c>
      <c r="E32" s="29">
        <v>1164</v>
      </c>
      <c r="F32" s="29">
        <v>1149</v>
      </c>
      <c r="G32" s="29">
        <v>1195</v>
      </c>
      <c r="H32" s="30">
        <v>1213</v>
      </c>
      <c r="I32" s="30">
        <v>1309</v>
      </c>
      <c r="J32" s="30">
        <v>1434</v>
      </c>
      <c r="K32" s="30">
        <f>SUM(K29:K31)</f>
        <v>1400</v>
      </c>
      <c r="L32" s="207"/>
      <c r="M32" s="72">
        <f>K32-J32</f>
        <v>-34</v>
      </c>
      <c r="N32" s="207"/>
      <c r="O32" s="207"/>
      <c r="P32" s="72">
        <v>847</v>
      </c>
      <c r="Q32" s="30">
        <f>SUM(Q29:Q31)</f>
        <v>793</v>
      </c>
      <c r="R32" s="207"/>
      <c r="S32" s="72">
        <f t="shared" si="7"/>
        <v>-54</v>
      </c>
    </row>
    <row r="33" spans="1:23" s="183" customFormat="1" ht="14.25" x14ac:dyDescent="0.15">
      <c r="B33" s="193" t="s">
        <v>36</v>
      </c>
      <c r="C33" s="191" t="s">
        <v>36</v>
      </c>
      <c r="D33" s="194"/>
      <c r="E33" s="2"/>
      <c r="F33" s="2"/>
      <c r="G33" s="2"/>
      <c r="H33" s="17"/>
      <c r="I33" s="17"/>
      <c r="J33" s="17"/>
      <c r="K33" s="208"/>
      <c r="L33" s="206"/>
      <c r="M33" s="69"/>
      <c r="N33" s="206"/>
      <c r="O33" s="206"/>
      <c r="P33" s="69"/>
      <c r="Q33" s="208"/>
      <c r="R33" s="206"/>
      <c r="S33" s="69"/>
    </row>
    <row r="34" spans="1:23" s="183" customFormat="1" ht="14.25" x14ac:dyDescent="0.15">
      <c r="B34" s="184" t="s">
        <v>23</v>
      </c>
      <c r="C34" s="185"/>
      <c r="D34" s="186" t="s">
        <v>24</v>
      </c>
      <c r="E34" s="2">
        <v>1443</v>
      </c>
      <c r="F34" s="2">
        <v>1388</v>
      </c>
      <c r="G34" s="2">
        <v>1453</v>
      </c>
      <c r="H34" s="17">
        <v>1278</v>
      </c>
      <c r="I34" s="17">
        <v>1381</v>
      </c>
      <c r="J34" s="17">
        <v>1438</v>
      </c>
      <c r="K34" s="17">
        <f>K25+K29</f>
        <v>1565</v>
      </c>
      <c r="L34" s="206"/>
      <c r="M34" s="69">
        <f>K34-J34</f>
        <v>127</v>
      </c>
      <c r="N34" s="206"/>
      <c r="O34" s="206"/>
      <c r="P34" s="69">
        <v>878</v>
      </c>
      <c r="Q34" s="17">
        <f t="shared" ref="Q34" si="8">Q25+Q29</f>
        <v>945</v>
      </c>
      <c r="R34" s="206"/>
      <c r="S34" s="69">
        <f t="shared" ref="S34:S37" si="9">Q34-P34</f>
        <v>67</v>
      </c>
    </row>
    <row r="35" spans="1:23" s="183" customFormat="1" ht="14.25" x14ac:dyDescent="0.15">
      <c r="B35" s="184" t="s">
        <v>25</v>
      </c>
      <c r="C35" s="185"/>
      <c r="D35" s="186" t="s">
        <v>26</v>
      </c>
      <c r="E35" s="2">
        <v>275</v>
      </c>
      <c r="F35" s="2">
        <v>314</v>
      </c>
      <c r="G35" s="2">
        <v>335</v>
      </c>
      <c r="H35" s="17">
        <v>422</v>
      </c>
      <c r="I35" s="17">
        <v>347</v>
      </c>
      <c r="J35" s="17">
        <v>387</v>
      </c>
      <c r="K35" s="17">
        <f>K26+K30</f>
        <v>370</v>
      </c>
      <c r="L35" s="206"/>
      <c r="M35" s="69">
        <f>K35-J35</f>
        <v>-17</v>
      </c>
      <c r="N35" s="206"/>
      <c r="O35" s="206"/>
      <c r="P35" s="69">
        <v>245</v>
      </c>
      <c r="Q35" s="17">
        <f t="shared" ref="Q35" si="10">Q26+Q30</f>
        <v>222</v>
      </c>
      <c r="R35" s="206"/>
      <c r="S35" s="69">
        <f t="shared" si="9"/>
        <v>-23</v>
      </c>
    </row>
    <row r="36" spans="1:23" s="183" customFormat="1" ht="14.25" x14ac:dyDescent="0.15">
      <c r="B36" s="184" t="s">
        <v>32</v>
      </c>
      <c r="C36" s="185"/>
      <c r="D36" s="186" t="s">
        <v>33</v>
      </c>
      <c r="E36" s="2">
        <v>178</v>
      </c>
      <c r="F36" s="2">
        <v>179</v>
      </c>
      <c r="G36" s="2">
        <v>191</v>
      </c>
      <c r="H36" s="17">
        <v>171</v>
      </c>
      <c r="I36" s="17">
        <v>227</v>
      </c>
      <c r="J36" s="17">
        <v>260</v>
      </c>
      <c r="K36" s="17">
        <f>K31</f>
        <v>160</v>
      </c>
      <c r="L36" s="206"/>
      <c r="M36" s="69">
        <f>K36-J36</f>
        <v>-100</v>
      </c>
      <c r="N36" s="206"/>
      <c r="O36" s="206"/>
      <c r="P36" s="69">
        <v>206</v>
      </c>
      <c r="Q36" s="17">
        <f t="shared" ref="Q36" si="11">Q31</f>
        <v>112</v>
      </c>
      <c r="R36" s="206"/>
      <c r="S36" s="69">
        <f t="shared" si="9"/>
        <v>-94</v>
      </c>
    </row>
    <row r="37" spans="1:23" s="158" customFormat="1" ht="15" thickBot="1" x14ac:dyDescent="0.2">
      <c r="B37" s="195" t="s">
        <v>42</v>
      </c>
      <c r="C37" s="196"/>
      <c r="D37" s="197" t="s">
        <v>38</v>
      </c>
      <c r="E37" s="31">
        <v>1898</v>
      </c>
      <c r="F37" s="31">
        <v>1883</v>
      </c>
      <c r="G37" s="31">
        <v>1981</v>
      </c>
      <c r="H37" s="32">
        <v>1871</v>
      </c>
      <c r="I37" s="32">
        <v>1955</v>
      </c>
      <c r="J37" s="32">
        <v>2086</v>
      </c>
      <c r="K37" s="32">
        <f>SUM(K34:K36)</f>
        <v>2095</v>
      </c>
      <c r="L37" s="207"/>
      <c r="M37" s="73">
        <f>K37-J37</f>
        <v>9</v>
      </c>
      <c r="N37" s="207"/>
      <c r="O37" s="207"/>
      <c r="P37" s="73">
        <v>1330</v>
      </c>
      <c r="Q37" s="32">
        <f>SUM(Q34:Q36)</f>
        <v>1279</v>
      </c>
      <c r="R37" s="207"/>
      <c r="S37" s="73">
        <f t="shared" si="9"/>
        <v>-51</v>
      </c>
    </row>
    <row r="38" spans="1:23" ht="14.25" customHeight="1" x14ac:dyDescent="0.15">
      <c r="A38" s="209"/>
      <c r="B38" s="205"/>
      <c r="C38" s="210"/>
      <c r="D38" s="211"/>
      <c r="E38" s="205"/>
      <c r="F38" s="205"/>
      <c r="G38" s="205"/>
      <c r="H38" s="205"/>
      <c r="I38" s="205"/>
      <c r="J38" s="205"/>
      <c r="K38" s="205"/>
      <c r="L38" s="201"/>
      <c r="M38" s="212"/>
      <c r="N38" s="201"/>
      <c r="O38" s="201"/>
      <c r="P38" s="213"/>
      <c r="Q38" s="205"/>
      <c r="R38" s="201"/>
      <c r="S38" s="213"/>
    </row>
    <row r="39" spans="1:23" x14ac:dyDescent="0.15">
      <c r="B39" s="175" t="s">
        <v>43</v>
      </c>
      <c r="C39" s="176"/>
      <c r="D39" s="177" t="s">
        <v>121</v>
      </c>
      <c r="E39" s="14"/>
      <c r="F39" s="14"/>
      <c r="G39" s="14"/>
      <c r="H39" s="14"/>
      <c r="I39" s="14"/>
      <c r="J39" s="14"/>
      <c r="K39" s="14"/>
      <c r="M39" s="65"/>
      <c r="N39" s="146"/>
      <c r="O39" s="146"/>
      <c r="P39" s="70"/>
      <c r="Q39" s="14"/>
      <c r="R39" s="146"/>
      <c r="S39" s="70"/>
    </row>
    <row r="40" spans="1:23" x14ac:dyDescent="0.15">
      <c r="B40" s="410" t="s">
        <v>20</v>
      </c>
      <c r="C40" s="185" t="s">
        <v>21</v>
      </c>
      <c r="D40" s="411" t="s">
        <v>41</v>
      </c>
      <c r="E40" s="3">
        <v>-27</v>
      </c>
      <c r="F40" s="3">
        <v>-1</v>
      </c>
      <c r="G40" s="3">
        <v>14</v>
      </c>
      <c r="H40" s="3">
        <v>-7</v>
      </c>
      <c r="I40" s="3">
        <v>-29</v>
      </c>
      <c r="J40" s="3">
        <v>-38</v>
      </c>
      <c r="K40" s="4">
        <v>-54</v>
      </c>
      <c r="L40" s="417"/>
      <c r="M40" s="137">
        <v>-16</v>
      </c>
      <c r="N40" s="146"/>
      <c r="O40" s="146"/>
      <c r="P40" s="415">
        <v>-21</v>
      </c>
      <c r="Q40" s="412">
        <v>-40</v>
      </c>
      <c r="R40" s="146"/>
      <c r="S40" s="137">
        <v>-19</v>
      </c>
    </row>
    <row r="41" spans="1:23" x14ac:dyDescent="0.15">
      <c r="B41" s="413" t="s">
        <v>29</v>
      </c>
      <c r="C41" s="185" t="s">
        <v>30</v>
      </c>
      <c r="D41" s="411" t="s">
        <v>31</v>
      </c>
      <c r="E41" s="3">
        <v>135</v>
      </c>
      <c r="F41" s="3">
        <v>136</v>
      </c>
      <c r="G41" s="3">
        <v>138</v>
      </c>
      <c r="H41" s="3">
        <v>114</v>
      </c>
      <c r="I41" s="3">
        <v>126</v>
      </c>
      <c r="J41" s="3">
        <v>118</v>
      </c>
      <c r="K41" s="4">
        <v>134</v>
      </c>
      <c r="L41" s="418"/>
      <c r="M41" s="414">
        <v>16</v>
      </c>
      <c r="N41" s="146"/>
      <c r="O41" s="146"/>
      <c r="P41" s="416">
        <v>5</v>
      </c>
      <c r="Q41" s="414">
        <v>30</v>
      </c>
      <c r="R41" s="146"/>
      <c r="S41" s="414">
        <v>25</v>
      </c>
    </row>
    <row r="42" spans="1:23" s="216" customFormat="1" ht="16.5" thickBot="1" x14ac:dyDescent="0.2">
      <c r="B42" s="217" t="s">
        <v>44</v>
      </c>
      <c r="C42" s="196"/>
      <c r="D42" s="197" t="s">
        <v>38</v>
      </c>
      <c r="E42" s="31">
        <v>108</v>
      </c>
      <c r="F42" s="31">
        <v>135</v>
      </c>
      <c r="G42" s="31">
        <v>152</v>
      </c>
      <c r="H42" s="32">
        <v>107</v>
      </c>
      <c r="I42" s="32">
        <v>97</v>
      </c>
      <c r="J42" s="32">
        <v>80</v>
      </c>
      <c r="K42" s="218">
        <v>80</v>
      </c>
      <c r="L42" s="219"/>
      <c r="M42" s="73">
        <v>0</v>
      </c>
      <c r="P42" s="405">
        <v>-16</v>
      </c>
      <c r="Q42" s="32">
        <v>-10</v>
      </c>
      <c r="S42" s="73">
        <v>6</v>
      </c>
    </row>
    <row r="43" spans="1:23" x14ac:dyDescent="0.15">
      <c r="N43" s="146"/>
      <c r="O43" s="146"/>
      <c r="R43" s="146"/>
    </row>
    <row r="44" spans="1:23" s="221" customFormat="1" x14ac:dyDescent="0.15">
      <c r="A44" s="146"/>
      <c r="B44" s="222" t="s">
        <v>45</v>
      </c>
      <c r="C44" s="223"/>
      <c r="D44" s="211"/>
      <c r="E44" s="209"/>
      <c r="F44" s="209"/>
      <c r="G44" s="209"/>
      <c r="H44" s="209"/>
      <c r="I44" s="209"/>
      <c r="J44" s="209"/>
      <c r="K44" s="209"/>
      <c r="L44" s="224"/>
      <c r="M44" s="209"/>
      <c r="N44" s="224"/>
      <c r="O44" s="224"/>
      <c r="P44" s="209"/>
      <c r="Q44" s="209"/>
      <c r="R44" s="224"/>
      <c r="S44" s="209"/>
      <c r="T44" s="146"/>
      <c r="U44" s="146"/>
      <c r="V44" s="146"/>
      <c r="W44" s="146"/>
    </row>
    <row r="45" spans="1:23" s="221" customFormat="1" x14ac:dyDescent="0.15">
      <c r="A45" s="146"/>
      <c r="B45" s="222" t="s">
        <v>46</v>
      </c>
      <c r="C45" s="223"/>
      <c r="D45" s="211"/>
      <c r="E45" s="209"/>
      <c r="F45" s="209"/>
      <c r="G45" s="209"/>
      <c r="H45" s="209"/>
      <c r="I45" s="209"/>
      <c r="J45" s="209"/>
      <c r="K45" s="209"/>
      <c r="L45" s="224"/>
      <c r="M45" s="209"/>
      <c r="N45" s="224"/>
      <c r="O45" s="224"/>
      <c r="P45" s="209"/>
      <c r="Q45" s="209"/>
      <c r="R45" s="224"/>
      <c r="S45" s="209"/>
      <c r="T45" s="146"/>
      <c r="U45" s="146"/>
      <c r="V45" s="146"/>
      <c r="W45" s="146"/>
    </row>
  </sheetData>
  <sheetProtection algorithmName="SHA-512" hashValue="keacD1cc1rwgmUfa5A6Qv/nsTGi2GfxpaE1NPShXTGb94+SdGYcS464v3qx277HyuwJC+xbi9chRvp6w/Tt9Ww==" saltValue="4BedelATWm20AmfrhDmAwQ==" spinCount="100000" sheet="1" objects="1" scenarios="1"/>
  <mergeCells count="2">
    <mergeCell ref="B4:D6"/>
    <mergeCell ref="P6:Q6"/>
  </mergeCells>
  <phoneticPr fontId="5"/>
  <conditionalFormatting sqref="A4:A6 M4:M37 F26:F38 A7:D38 B44:C45 E4:K37 P39:P41 B39:K42 M39:M42 S39:S42 Q42">
    <cfRule type="containsErrors" dxfId="96" priority="149">
      <formula>ISERROR(A4)</formula>
    </cfRule>
  </conditionalFormatting>
  <conditionalFormatting sqref="B1:C4">
    <cfRule type="containsErrors" dxfId="95" priority="70">
      <formula>ISERROR(B1)</formula>
    </cfRule>
  </conditionalFormatting>
  <conditionalFormatting sqref="S4:S37">
    <cfRule type="containsErrors" dxfId="94" priority="16">
      <formula>ISERROR(S4)</formula>
    </cfRule>
  </conditionalFormatting>
  <conditionalFormatting sqref="P4:Q4 P7:Q37 P6">
    <cfRule type="containsErrors" dxfId="93" priority="17">
      <formula>ISERROR(P4)</formula>
    </cfRule>
  </conditionalFormatting>
  <conditionalFormatting sqref="Q40:Q41">
    <cfRule type="containsErrors" dxfId="92" priority="12">
      <formula>ISERROR(Q40)</formula>
    </cfRule>
  </conditionalFormatting>
  <conditionalFormatting sqref="Q39">
    <cfRule type="containsErrors" dxfId="91" priority="11">
      <formula>ISERROR(Q39)</formula>
    </cfRule>
  </conditionalFormatting>
  <conditionalFormatting sqref="P5:Q5">
    <cfRule type="containsErrors" dxfId="90" priority="9">
      <formula>ISERROR(P5)</formula>
    </cfRule>
  </conditionalFormatting>
  <conditionalFormatting sqref="P42">
    <cfRule type="containsErrors" dxfId="89" priority="1">
      <formula>ISERROR(P42)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DD4B-A087-4D76-8E01-ABCD150BF677}">
  <dimension ref="A1:S26"/>
  <sheetViews>
    <sheetView showGridLines="0" zoomScale="85" zoomScaleNormal="85" zoomScaleSheetLayoutView="100" workbookViewId="0">
      <selection activeCell="G19" sqref="G19"/>
    </sheetView>
  </sheetViews>
  <sheetFormatPr defaultColWidth="9" defaultRowHeight="15.75" x14ac:dyDescent="0.15"/>
  <cols>
    <col min="1" max="1" width="1.625" style="146" customWidth="1"/>
    <col min="2" max="2" width="40.625" style="146" customWidth="1"/>
    <col min="3" max="3" width="5.625" style="220" customWidth="1"/>
    <col min="4" max="4" width="27.875" style="221" customWidth="1"/>
    <col min="5" max="11" width="11.625" style="146" customWidth="1"/>
    <col min="12" max="12" width="1.625" style="214" customWidth="1"/>
    <col min="13" max="13" width="11.625" style="146" customWidth="1"/>
    <col min="14" max="14" width="1.625" style="214" customWidth="1"/>
    <col min="15" max="15" width="1.625" style="146" customWidth="1"/>
    <col min="16" max="17" width="9" style="146"/>
    <col min="18" max="18" width="1.625" style="146" customWidth="1"/>
    <col min="19" max="16384" width="9" style="146"/>
  </cols>
  <sheetData>
    <row r="1" spans="1:19" s="140" customFormat="1" ht="39.950000000000003" customHeight="1" x14ac:dyDescent="0.15">
      <c r="B1" s="141" t="s">
        <v>47</v>
      </c>
      <c r="C1" s="142"/>
      <c r="D1" s="143"/>
      <c r="L1" s="144"/>
      <c r="N1" s="144"/>
    </row>
    <row r="2" spans="1:19" s="140" customFormat="1" ht="39.950000000000003" customHeight="1" x14ac:dyDescent="0.15">
      <c r="B2" s="141" t="s">
        <v>48</v>
      </c>
      <c r="C2" s="142"/>
      <c r="D2" s="143"/>
      <c r="L2" s="144"/>
      <c r="N2" s="144"/>
    </row>
    <row r="3" spans="1:19" s="140" customFormat="1" ht="15" customHeight="1" x14ac:dyDescent="0.15">
      <c r="B3" s="141"/>
      <c r="C3" s="142"/>
      <c r="D3" s="143"/>
      <c r="L3" s="146"/>
      <c r="M3" s="147"/>
      <c r="N3" s="146"/>
      <c r="S3" s="147" t="s">
        <v>2</v>
      </c>
    </row>
    <row r="4" spans="1:19" s="158" customFormat="1" ht="15" customHeight="1" x14ac:dyDescent="0.15">
      <c r="A4" s="148"/>
      <c r="B4" s="419"/>
      <c r="C4" s="419"/>
      <c r="D4" s="422"/>
      <c r="E4" s="225" t="s">
        <v>3</v>
      </c>
      <c r="F4" s="226" t="s">
        <v>4</v>
      </c>
      <c r="G4" s="227" t="s">
        <v>5</v>
      </c>
      <c r="H4" s="227" t="s">
        <v>6</v>
      </c>
      <c r="I4" s="228" t="s">
        <v>49</v>
      </c>
      <c r="J4" s="228" t="s">
        <v>8</v>
      </c>
      <c r="K4" s="228" t="s">
        <v>9</v>
      </c>
      <c r="L4" s="153"/>
      <c r="M4" s="229" t="s">
        <v>10</v>
      </c>
      <c r="N4" s="153"/>
      <c r="O4" s="153"/>
      <c r="P4" s="157" t="s">
        <v>8</v>
      </c>
      <c r="Q4" s="230" t="s">
        <v>9</v>
      </c>
      <c r="R4" s="153"/>
      <c r="S4" s="157" t="s">
        <v>10</v>
      </c>
    </row>
    <row r="5" spans="1:19" s="158" customFormat="1" ht="15" customHeight="1" x14ac:dyDescent="0.15">
      <c r="A5" s="148" t="s">
        <v>11</v>
      </c>
      <c r="B5" s="422"/>
      <c r="C5" s="422"/>
      <c r="D5" s="422"/>
      <c r="E5" s="159" t="s">
        <v>12</v>
      </c>
      <c r="F5" s="159" t="s">
        <v>12</v>
      </c>
      <c r="G5" s="161" t="s">
        <v>12</v>
      </c>
      <c r="H5" s="161" t="s">
        <v>12</v>
      </c>
      <c r="I5" s="162" t="s">
        <v>12</v>
      </c>
      <c r="J5" s="162" t="s">
        <v>12</v>
      </c>
      <c r="K5" s="164" t="s">
        <v>14</v>
      </c>
      <c r="L5" s="153"/>
      <c r="M5" s="164" t="s">
        <v>14</v>
      </c>
      <c r="N5" s="153"/>
      <c r="O5" s="153"/>
      <c r="P5" s="165" t="s">
        <v>120</v>
      </c>
      <c r="Q5" s="166" t="s">
        <v>120</v>
      </c>
      <c r="R5" s="153"/>
      <c r="S5" s="167" t="s">
        <v>120</v>
      </c>
    </row>
    <row r="6" spans="1:19" s="158" customFormat="1" ht="15" customHeight="1" x14ac:dyDescent="0.15">
      <c r="B6" s="422"/>
      <c r="C6" s="422"/>
      <c r="D6" s="422"/>
      <c r="E6" s="168" t="s">
        <v>15</v>
      </c>
      <c r="F6" s="168" t="s">
        <v>15</v>
      </c>
      <c r="G6" s="170" t="s">
        <v>15</v>
      </c>
      <c r="H6" s="170" t="s">
        <v>15</v>
      </c>
      <c r="I6" s="171" t="s">
        <v>15</v>
      </c>
      <c r="J6" s="171" t="s">
        <v>15</v>
      </c>
      <c r="K6" s="173" t="s">
        <v>16</v>
      </c>
      <c r="L6" s="153"/>
      <c r="M6" s="173"/>
      <c r="N6" s="231"/>
      <c r="O6" s="153"/>
      <c r="P6" s="420" t="s">
        <v>17</v>
      </c>
      <c r="Q6" s="421"/>
      <c r="R6" s="153"/>
      <c r="S6" s="174"/>
    </row>
    <row r="7" spans="1:19" s="158" customFormat="1" ht="14.25" x14ac:dyDescent="0.15">
      <c r="B7" s="175" t="s">
        <v>18</v>
      </c>
      <c r="C7" s="176"/>
      <c r="D7" s="177" t="s">
        <v>19</v>
      </c>
      <c r="E7" s="1"/>
      <c r="F7" s="1"/>
      <c r="G7" s="1"/>
      <c r="H7" s="1"/>
      <c r="I7" s="1"/>
      <c r="J7" s="1"/>
      <c r="K7" s="1"/>
      <c r="L7" s="178"/>
      <c r="M7" s="1"/>
      <c r="N7" s="178"/>
      <c r="O7" s="178"/>
      <c r="P7" s="1"/>
      <c r="Q7" s="1"/>
      <c r="R7" s="178"/>
      <c r="S7" s="1"/>
    </row>
    <row r="8" spans="1:19" s="183" customFormat="1" ht="14.25" x14ac:dyDescent="0.15">
      <c r="B8" s="232" t="s">
        <v>50</v>
      </c>
      <c r="C8" s="233" t="s">
        <v>21</v>
      </c>
      <c r="D8" s="234" t="s">
        <v>51</v>
      </c>
      <c r="E8" s="2">
        <v>420</v>
      </c>
      <c r="F8" s="56">
        <v>637</v>
      </c>
      <c r="G8" s="56">
        <v>612</v>
      </c>
      <c r="H8" s="57">
        <v>977</v>
      </c>
      <c r="I8" s="57">
        <v>1559</v>
      </c>
      <c r="J8" s="17">
        <v>2028</v>
      </c>
      <c r="K8" s="215">
        <v>1100</v>
      </c>
      <c r="L8" s="235"/>
      <c r="M8" s="58">
        <f>K8-J8</f>
        <v>-928</v>
      </c>
      <c r="N8" s="235"/>
      <c r="P8" s="19">
        <v>1857</v>
      </c>
      <c r="Q8" s="215">
        <v>1067</v>
      </c>
      <c r="S8" s="19">
        <f>Q8-P8</f>
        <v>-790</v>
      </c>
    </row>
    <row r="9" spans="1:19" s="183" customFormat="1" ht="14.25" x14ac:dyDescent="0.15">
      <c r="B9" s="205" t="s">
        <v>29</v>
      </c>
      <c r="C9" s="210" t="s">
        <v>30</v>
      </c>
      <c r="D9" s="222" t="s">
        <v>52</v>
      </c>
      <c r="E9" s="2">
        <v>51</v>
      </c>
      <c r="F9" s="56">
        <v>84</v>
      </c>
      <c r="G9" s="2">
        <v>257</v>
      </c>
      <c r="H9" s="17">
        <v>72</v>
      </c>
      <c r="I9" s="17">
        <v>1619</v>
      </c>
      <c r="J9" s="17">
        <v>415</v>
      </c>
      <c r="K9" s="17">
        <v>1390</v>
      </c>
      <c r="L9" s="236"/>
      <c r="M9" s="59">
        <f>K9-J9</f>
        <v>975</v>
      </c>
      <c r="N9" s="236"/>
      <c r="P9" s="18">
        <v>270</v>
      </c>
      <c r="Q9" s="17">
        <v>1311</v>
      </c>
      <c r="S9" s="18">
        <f t="shared" ref="S9:S10" si="0">Q9-P9</f>
        <v>1041</v>
      </c>
    </row>
    <row r="10" spans="1:19" s="158" customFormat="1" ht="15" thickBot="1" x14ac:dyDescent="0.2">
      <c r="B10" s="195" t="s">
        <v>37</v>
      </c>
      <c r="C10" s="196"/>
      <c r="D10" s="197" t="s">
        <v>53</v>
      </c>
      <c r="E10" s="31">
        <v>471</v>
      </c>
      <c r="F10" s="60">
        <v>721</v>
      </c>
      <c r="G10" s="31">
        <v>869</v>
      </c>
      <c r="H10" s="32">
        <v>1049</v>
      </c>
      <c r="I10" s="32">
        <v>3178</v>
      </c>
      <c r="J10" s="32">
        <v>2443</v>
      </c>
      <c r="K10" s="32">
        <f>SUM(K8:K9)</f>
        <v>2490</v>
      </c>
      <c r="L10" s="237"/>
      <c r="M10" s="61">
        <f>K10-J10</f>
        <v>47</v>
      </c>
      <c r="N10" s="237"/>
      <c r="P10" s="33">
        <v>2127</v>
      </c>
      <c r="Q10" s="32">
        <f>SUM(Q8:Q9)</f>
        <v>2378</v>
      </c>
      <c r="S10" s="33">
        <f t="shared" si="0"/>
        <v>251</v>
      </c>
    </row>
    <row r="11" spans="1:19" s="183" customFormat="1" ht="14.25" customHeight="1" x14ac:dyDescent="0.15">
      <c r="B11" s="199"/>
      <c r="C11" s="191"/>
      <c r="D11" s="200"/>
      <c r="E11" s="62"/>
      <c r="F11" s="62"/>
      <c r="G11" s="18"/>
      <c r="H11" s="18"/>
      <c r="I11" s="18"/>
      <c r="J11" s="18"/>
      <c r="K11" s="18"/>
      <c r="L11" s="236"/>
      <c r="M11" s="59"/>
      <c r="N11" s="236"/>
      <c r="P11" s="18"/>
      <c r="Q11" s="18"/>
      <c r="S11" s="18"/>
    </row>
    <row r="12" spans="1:19" s="158" customFormat="1" ht="14.25" x14ac:dyDescent="0.15">
      <c r="B12" s="202" t="s">
        <v>39</v>
      </c>
      <c r="C12" s="176"/>
      <c r="D12" s="177" t="s">
        <v>40</v>
      </c>
      <c r="E12" s="63"/>
      <c r="F12" s="63"/>
      <c r="G12" s="63"/>
      <c r="H12" s="63"/>
      <c r="I12" s="63"/>
      <c r="J12" s="63"/>
      <c r="K12" s="63"/>
      <c r="L12" s="237"/>
      <c r="M12" s="63"/>
      <c r="N12" s="237"/>
      <c r="P12" s="63"/>
      <c r="Q12" s="63"/>
      <c r="S12" s="63"/>
    </row>
    <row r="13" spans="1:19" s="183" customFormat="1" ht="14.25" x14ac:dyDescent="0.15">
      <c r="B13" s="232" t="s">
        <v>20</v>
      </c>
      <c r="C13" s="233" t="s">
        <v>21</v>
      </c>
      <c r="D13" s="234" t="s">
        <v>51</v>
      </c>
      <c r="E13" s="2">
        <v>366</v>
      </c>
      <c r="F13" s="56">
        <v>339</v>
      </c>
      <c r="G13" s="56">
        <v>472</v>
      </c>
      <c r="H13" s="57">
        <v>708</v>
      </c>
      <c r="I13" s="57">
        <v>1007</v>
      </c>
      <c r="J13" s="17">
        <v>1184</v>
      </c>
      <c r="K13" s="215">
        <v>1545</v>
      </c>
      <c r="L13" s="236"/>
      <c r="M13" s="64">
        <f>K13-J13</f>
        <v>361</v>
      </c>
      <c r="N13" s="236"/>
      <c r="P13" s="19">
        <v>832.88</v>
      </c>
      <c r="Q13" s="215">
        <v>1165</v>
      </c>
      <c r="S13" s="19">
        <f t="shared" ref="S13:S15" si="1">Q13-P13</f>
        <v>332.12</v>
      </c>
    </row>
    <row r="14" spans="1:19" s="183" customFormat="1" ht="14.25" x14ac:dyDescent="0.15">
      <c r="B14" s="205" t="s">
        <v>29</v>
      </c>
      <c r="C14" s="210" t="s">
        <v>30</v>
      </c>
      <c r="D14" s="222" t="s">
        <v>52</v>
      </c>
      <c r="E14" s="2">
        <v>54</v>
      </c>
      <c r="F14" s="56">
        <v>61</v>
      </c>
      <c r="G14" s="2">
        <v>90</v>
      </c>
      <c r="H14" s="17">
        <v>115</v>
      </c>
      <c r="I14" s="17">
        <v>110</v>
      </c>
      <c r="J14" s="17">
        <v>210</v>
      </c>
      <c r="K14" s="17">
        <v>320</v>
      </c>
      <c r="L14" s="236"/>
      <c r="M14" s="59">
        <f>K14-J14</f>
        <v>110</v>
      </c>
      <c r="N14" s="236"/>
      <c r="P14" s="18">
        <v>156</v>
      </c>
      <c r="Q14" s="17">
        <v>249</v>
      </c>
      <c r="S14" s="18">
        <f t="shared" si="1"/>
        <v>93</v>
      </c>
    </row>
    <row r="15" spans="1:19" s="158" customFormat="1" ht="15" thickBot="1" x14ac:dyDescent="0.2">
      <c r="B15" s="195" t="s">
        <v>42</v>
      </c>
      <c r="C15" s="196"/>
      <c r="D15" s="197" t="s">
        <v>53</v>
      </c>
      <c r="E15" s="31">
        <v>420</v>
      </c>
      <c r="F15" s="60">
        <v>400</v>
      </c>
      <c r="G15" s="31">
        <v>562</v>
      </c>
      <c r="H15" s="32">
        <v>823</v>
      </c>
      <c r="I15" s="32">
        <v>1117</v>
      </c>
      <c r="J15" s="32">
        <v>1394</v>
      </c>
      <c r="K15" s="32">
        <f>SUM(K13:K14)</f>
        <v>1865</v>
      </c>
      <c r="L15" s="237"/>
      <c r="M15" s="61">
        <f>K15-J15</f>
        <v>471</v>
      </c>
      <c r="N15" s="237"/>
      <c r="P15" s="33">
        <v>989</v>
      </c>
      <c r="Q15" s="32">
        <f>SUM(Q13:Q14)</f>
        <v>1414</v>
      </c>
      <c r="S15" s="33">
        <f t="shared" si="1"/>
        <v>425</v>
      </c>
    </row>
    <row r="16" spans="1:19" ht="14.25" customHeight="1" x14ac:dyDescent="0.15">
      <c r="A16" s="209"/>
      <c r="B16" s="205"/>
      <c r="C16" s="210"/>
      <c r="D16" s="211"/>
      <c r="E16" s="206"/>
      <c r="F16" s="206"/>
      <c r="G16" s="206"/>
      <c r="H16" s="206"/>
      <c r="I16" s="206"/>
      <c r="J16" s="206"/>
      <c r="K16" s="206"/>
      <c r="L16" s="236"/>
      <c r="M16" s="206"/>
      <c r="N16" s="236"/>
      <c r="P16" s="206"/>
      <c r="Q16" s="206"/>
      <c r="S16" s="206"/>
    </row>
    <row r="17" spans="1:19" s="158" customFormat="1" ht="14.25" x14ac:dyDescent="0.15">
      <c r="B17" s="175" t="s">
        <v>43</v>
      </c>
      <c r="C17" s="176"/>
      <c r="D17" s="177" t="s">
        <v>54</v>
      </c>
      <c r="E17" s="63"/>
      <c r="F17" s="63"/>
      <c r="G17" s="63"/>
      <c r="H17" s="63"/>
      <c r="I17" s="63"/>
      <c r="J17" s="63"/>
      <c r="K17" s="63"/>
      <c r="L17" s="237"/>
      <c r="M17" s="63"/>
      <c r="N17" s="237"/>
      <c r="P17" s="63"/>
      <c r="Q17" s="63"/>
      <c r="S17" s="63"/>
    </row>
    <row r="18" spans="1:19" s="183" customFormat="1" ht="14.25" x14ac:dyDescent="0.15">
      <c r="B18" s="232" t="s">
        <v>20</v>
      </c>
      <c r="C18" s="233" t="s">
        <v>21</v>
      </c>
      <c r="D18" s="234" t="s">
        <v>51</v>
      </c>
      <c r="E18" s="2">
        <v>-106</v>
      </c>
      <c r="F18" s="56">
        <v>-92</v>
      </c>
      <c r="G18" s="2">
        <v>3</v>
      </c>
      <c r="H18" s="17">
        <v>18</v>
      </c>
      <c r="I18" s="17">
        <v>31</v>
      </c>
      <c r="J18" s="17">
        <v>60</v>
      </c>
      <c r="K18" s="215">
        <v>79</v>
      </c>
      <c r="L18" s="236"/>
      <c r="M18" s="64">
        <f>K18-J18</f>
        <v>19</v>
      </c>
      <c r="N18" s="236"/>
      <c r="P18" s="19">
        <v>44.81</v>
      </c>
      <c r="Q18" s="215">
        <v>67</v>
      </c>
      <c r="S18" s="19">
        <f t="shared" ref="S18:S20" si="2">Q18-P18</f>
        <v>22.189999999999998</v>
      </c>
    </row>
    <row r="19" spans="1:19" s="183" customFormat="1" ht="14.25" x14ac:dyDescent="0.15">
      <c r="B19" s="205" t="s">
        <v>29</v>
      </c>
      <c r="C19" s="210" t="s">
        <v>30</v>
      </c>
      <c r="D19" s="222" t="s">
        <v>52</v>
      </c>
      <c r="E19" s="2">
        <v>11</v>
      </c>
      <c r="F19" s="56">
        <v>13</v>
      </c>
      <c r="G19" s="2">
        <v>3</v>
      </c>
      <c r="H19" s="17">
        <v>1</v>
      </c>
      <c r="I19" s="17">
        <v>-4</v>
      </c>
      <c r="J19" s="17">
        <v>10</v>
      </c>
      <c r="K19" s="17">
        <v>26</v>
      </c>
      <c r="L19" s="236"/>
      <c r="M19" s="59">
        <f>K19-J19</f>
        <v>16</v>
      </c>
      <c r="N19" s="236"/>
      <c r="P19" s="18">
        <v>4</v>
      </c>
      <c r="Q19" s="17">
        <v>15</v>
      </c>
      <c r="S19" s="18">
        <f t="shared" si="2"/>
        <v>11</v>
      </c>
    </row>
    <row r="20" spans="1:19" s="158" customFormat="1" ht="15" thickBot="1" x14ac:dyDescent="0.2">
      <c r="B20" s="195" t="s">
        <v>55</v>
      </c>
      <c r="C20" s="196"/>
      <c r="D20" s="197" t="s">
        <v>53</v>
      </c>
      <c r="E20" s="31">
        <v>-95</v>
      </c>
      <c r="F20" s="60">
        <v>-79</v>
      </c>
      <c r="G20" s="31">
        <v>6</v>
      </c>
      <c r="H20" s="32">
        <v>19</v>
      </c>
      <c r="I20" s="32">
        <v>27</v>
      </c>
      <c r="J20" s="32">
        <v>70</v>
      </c>
      <c r="K20" s="32">
        <f>SUM(K18:K19)</f>
        <v>105</v>
      </c>
      <c r="L20" s="237"/>
      <c r="M20" s="61">
        <f>K20-J20</f>
        <v>35</v>
      </c>
      <c r="N20" s="237"/>
      <c r="P20" s="33">
        <v>49</v>
      </c>
      <c r="Q20" s="32">
        <f>SUM(Q18:Q19)</f>
        <v>82</v>
      </c>
      <c r="S20" s="33">
        <f t="shared" si="2"/>
        <v>33</v>
      </c>
    </row>
    <row r="21" spans="1:19" s="221" customFormat="1" x14ac:dyDescent="0.15">
      <c r="A21" s="146"/>
      <c r="B21" s="222"/>
      <c r="C21" s="223"/>
      <c r="D21" s="211"/>
      <c r="E21" s="209"/>
      <c r="F21" s="209"/>
      <c r="G21" s="209"/>
      <c r="H21" s="209"/>
      <c r="I21" s="209"/>
      <c r="J21" s="209"/>
      <c r="K21" s="209"/>
      <c r="L21" s="224"/>
      <c r="M21" s="209"/>
      <c r="N21" s="224"/>
      <c r="O21" s="146"/>
      <c r="P21" s="146"/>
      <c r="Q21" s="146"/>
      <c r="R21" s="146"/>
    </row>
    <row r="22" spans="1:19" s="221" customFormat="1" x14ac:dyDescent="0.15">
      <c r="A22" s="146"/>
      <c r="B22" s="222" t="s">
        <v>45</v>
      </c>
      <c r="C22" s="223"/>
      <c r="D22" s="211"/>
      <c r="E22" s="209"/>
      <c r="F22" s="209"/>
      <c r="G22" s="209"/>
      <c r="H22" s="209"/>
      <c r="I22" s="209"/>
      <c r="J22" s="209"/>
      <c r="K22" s="209"/>
      <c r="L22" s="224"/>
      <c r="M22" s="209"/>
      <c r="N22" s="224"/>
      <c r="O22" s="146"/>
      <c r="P22" s="146"/>
      <c r="Q22" s="146"/>
      <c r="R22" s="146"/>
    </row>
    <row r="23" spans="1:19" s="221" customFormat="1" x14ac:dyDescent="0.15">
      <c r="A23" s="146"/>
      <c r="B23" s="222" t="s">
        <v>46</v>
      </c>
      <c r="C23" s="223"/>
      <c r="D23" s="211"/>
      <c r="E23" s="209"/>
      <c r="F23" s="209"/>
      <c r="G23" s="209"/>
      <c r="H23" s="209"/>
      <c r="I23" s="209"/>
      <c r="J23" s="209"/>
      <c r="K23" s="209"/>
      <c r="L23" s="224"/>
      <c r="M23" s="209"/>
      <c r="N23" s="224"/>
      <c r="O23" s="146"/>
      <c r="P23" s="146"/>
      <c r="Q23" s="146"/>
      <c r="R23" s="146"/>
    </row>
    <row r="24" spans="1:19" x14ac:dyDescent="0.15">
      <c r="C24" s="185"/>
      <c r="D24" s="211"/>
      <c r="E24" s="209"/>
      <c r="F24" s="209"/>
      <c r="G24" s="209"/>
      <c r="H24" s="209"/>
      <c r="I24" s="209"/>
      <c r="J24" s="209"/>
      <c r="K24" s="209"/>
      <c r="L24" s="224"/>
      <c r="M24" s="209"/>
      <c r="N24" s="224"/>
    </row>
    <row r="25" spans="1:19" x14ac:dyDescent="0.15">
      <c r="B25" s="222" t="s">
        <v>56</v>
      </c>
      <c r="C25" s="185"/>
      <c r="D25" s="211"/>
      <c r="E25" s="209"/>
      <c r="F25" s="209"/>
      <c r="G25" s="209"/>
      <c r="H25" s="209"/>
      <c r="I25" s="209"/>
      <c r="J25" s="209"/>
      <c r="K25" s="209"/>
      <c r="L25" s="224"/>
      <c r="M25" s="209"/>
      <c r="N25" s="224"/>
    </row>
    <row r="26" spans="1:19" x14ac:dyDescent="0.15">
      <c r="B26" s="222" t="s">
        <v>57</v>
      </c>
      <c r="C26" s="185"/>
      <c r="D26" s="211"/>
      <c r="E26" s="209"/>
      <c r="F26" s="209"/>
      <c r="G26" s="209"/>
      <c r="H26" s="209"/>
      <c r="I26" s="209"/>
      <c r="J26" s="209"/>
      <c r="K26" s="209"/>
      <c r="L26" s="224"/>
      <c r="M26" s="209"/>
      <c r="N26" s="224"/>
    </row>
  </sheetData>
  <sheetProtection algorithmName="SHA-512" hashValue="zR/iwytiYjEamhJoJj9y7nOb6pufqPgez/V11pU9mdrNcqmn/DwErF2c2LXP7m+8zI7W7MVwsV8mqGpTdoiJCA==" saltValue="vhqII6RI0DI+gQKNWwOqqw==" spinCount="100000" sheet="1" objects="1" scenarios="1"/>
  <mergeCells count="2">
    <mergeCell ref="B4:D6"/>
    <mergeCell ref="P6:Q6"/>
  </mergeCells>
  <phoneticPr fontId="5"/>
  <conditionalFormatting sqref="A4:A6">
    <cfRule type="containsErrors" dxfId="88" priority="31">
      <formula>ISERROR(A4)</formula>
    </cfRule>
  </conditionalFormatting>
  <conditionalFormatting sqref="A7:D20">
    <cfRule type="containsErrors" dxfId="87" priority="24">
      <formula>ISERROR(A7)</formula>
    </cfRule>
  </conditionalFormatting>
  <conditionalFormatting sqref="B25:B26">
    <cfRule type="containsErrors" dxfId="86" priority="26">
      <formula>ISERROR(B25)</formula>
    </cfRule>
  </conditionalFormatting>
  <conditionalFormatting sqref="B1:C4">
    <cfRule type="containsErrors" dxfId="85" priority="28">
      <formula>ISERROR(B1)</formula>
    </cfRule>
  </conditionalFormatting>
  <conditionalFormatting sqref="B21:C21 C22:C23">
    <cfRule type="containsErrors" dxfId="84" priority="25">
      <formula>ISERROR(B21)</formula>
    </cfRule>
  </conditionalFormatting>
  <conditionalFormatting sqref="E4:K15">
    <cfRule type="containsErrors" dxfId="83" priority="21">
      <formula>ISERROR(E4)</formula>
    </cfRule>
  </conditionalFormatting>
  <conditionalFormatting sqref="M4:M15">
    <cfRule type="containsErrors" dxfId="82" priority="19">
      <formula>ISERROR(M4)</formula>
    </cfRule>
  </conditionalFormatting>
  <conditionalFormatting sqref="M17:M20">
    <cfRule type="containsErrors" dxfId="81" priority="20">
      <formula>ISERROR(M17)</formula>
    </cfRule>
  </conditionalFormatting>
  <conditionalFormatting sqref="E17:K20">
    <cfRule type="containsErrors" dxfId="80" priority="33">
      <formula>ISERROR(E17)</formula>
    </cfRule>
  </conditionalFormatting>
  <conditionalFormatting sqref="B22:B23">
    <cfRule type="containsErrors" dxfId="79" priority="18">
      <formula>ISERROR(B22)</formula>
    </cfRule>
  </conditionalFormatting>
  <conditionalFormatting sqref="S4 S6:S7">
    <cfRule type="containsErrors" dxfId="78" priority="16">
      <formula>ISERROR(S4)</formula>
    </cfRule>
  </conditionalFormatting>
  <conditionalFormatting sqref="P4:Q4 P7:Q7 P6">
    <cfRule type="containsErrors" dxfId="77" priority="17">
      <formula>ISERROR(P4)</formula>
    </cfRule>
  </conditionalFormatting>
  <conditionalFormatting sqref="P8:Q15">
    <cfRule type="containsErrors" dxfId="76" priority="14">
      <formula>ISERROR(P8)</formula>
    </cfRule>
  </conditionalFormatting>
  <conditionalFormatting sqref="P17:Q20">
    <cfRule type="containsErrors" dxfId="75" priority="15">
      <formula>ISERROR(P17)</formula>
    </cfRule>
  </conditionalFormatting>
  <conditionalFormatting sqref="S8:S15">
    <cfRule type="containsErrors" dxfId="74" priority="12">
      <formula>ISERROR(S8)</formula>
    </cfRule>
  </conditionalFormatting>
  <conditionalFormatting sqref="S17:S20">
    <cfRule type="containsErrors" dxfId="73" priority="13">
      <formula>ISERROR(S17)</formula>
    </cfRule>
  </conditionalFormatting>
  <conditionalFormatting sqref="P5:Q5">
    <cfRule type="containsErrors" dxfId="72" priority="11">
      <formula>ISERROR(P5)</formula>
    </cfRule>
  </conditionalFormatting>
  <conditionalFormatting sqref="S5">
    <cfRule type="containsErrors" dxfId="71" priority="10">
      <formula>ISERROR(S5)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503B-597A-4EE0-9F8B-CAE5F3957EA2}">
  <dimension ref="A1:U25"/>
  <sheetViews>
    <sheetView showGridLines="0" zoomScaleNormal="100" zoomScaleSheetLayoutView="100" workbookViewId="0">
      <selection activeCell="D28" sqref="D28"/>
    </sheetView>
  </sheetViews>
  <sheetFormatPr defaultColWidth="9" defaultRowHeight="15.75" x14ac:dyDescent="0.15"/>
  <cols>
    <col min="1" max="1" width="1.625" style="302" customWidth="1"/>
    <col min="2" max="2" width="40.625" style="302" customWidth="1"/>
    <col min="3" max="3" width="5.625" style="308" customWidth="1"/>
    <col min="4" max="4" width="27.875" style="306" customWidth="1"/>
    <col min="5" max="11" width="11.625" style="302" customWidth="1"/>
    <col min="12" max="12" width="1.625" style="307" customWidth="1"/>
    <col min="13" max="13" width="11.625" style="302" customWidth="1"/>
    <col min="14" max="14" width="1.625" style="307" customWidth="1"/>
    <col min="15" max="15" width="1.625" style="302" customWidth="1"/>
    <col min="16" max="17" width="9" style="302" customWidth="1"/>
    <col min="18" max="18" width="1.625" style="302" customWidth="1"/>
    <col min="19" max="16384" width="9" style="302"/>
  </cols>
  <sheetData>
    <row r="1" spans="1:19" s="238" customFormat="1" ht="39.950000000000003" customHeight="1" x14ac:dyDescent="0.15">
      <c r="B1" s="239" t="s">
        <v>58</v>
      </c>
      <c r="C1" s="240"/>
      <c r="D1" s="241"/>
      <c r="L1" s="242"/>
      <c r="N1" s="242"/>
    </row>
    <row r="2" spans="1:19" s="238" customFormat="1" ht="39.950000000000003" customHeight="1" x14ac:dyDescent="0.15">
      <c r="B2" s="239" t="s">
        <v>59</v>
      </c>
      <c r="C2" s="240"/>
      <c r="D2" s="241"/>
      <c r="L2" s="242"/>
      <c r="N2" s="242"/>
    </row>
    <row r="3" spans="1:19" s="238" customFormat="1" ht="15" customHeight="1" x14ac:dyDescent="0.15">
      <c r="B3" s="239"/>
      <c r="C3" s="240"/>
      <c r="D3" s="241"/>
      <c r="I3" s="243"/>
      <c r="J3" s="243"/>
      <c r="L3" s="243"/>
      <c r="N3" s="243"/>
      <c r="S3" s="147" t="s">
        <v>2</v>
      </c>
    </row>
    <row r="4" spans="1:19" s="252" customFormat="1" ht="15" customHeight="1" x14ac:dyDescent="0.15">
      <c r="A4" s="244"/>
      <c r="B4" s="423" t="s">
        <v>11</v>
      </c>
      <c r="C4" s="423"/>
      <c r="D4" s="424"/>
      <c r="E4" s="245" t="s">
        <v>3</v>
      </c>
      <c r="F4" s="246" t="s">
        <v>4</v>
      </c>
      <c r="G4" s="247" t="s">
        <v>5</v>
      </c>
      <c r="H4" s="247" t="s">
        <v>6</v>
      </c>
      <c r="I4" s="248" t="s">
        <v>7</v>
      </c>
      <c r="J4" s="248" t="s">
        <v>8</v>
      </c>
      <c r="K4" s="248" t="s">
        <v>9</v>
      </c>
      <c r="L4" s="249"/>
      <c r="M4" s="250" t="s">
        <v>60</v>
      </c>
      <c r="N4" s="249"/>
      <c r="O4" s="153"/>
      <c r="P4" s="155" t="s">
        <v>8</v>
      </c>
      <c r="Q4" s="251" t="s">
        <v>9</v>
      </c>
      <c r="R4" s="153"/>
      <c r="S4" s="155" t="s">
        <v>10</v>
      </c>
    </row>
    <row r="5" spans="1:19" s="252" customFormat="1" ht="15" customHeight="1" x14ac:dyDescent="0.15">
      <c r="A5" s="244" t="s">
        <v>11</v>
      </c>
      <c r="B5" s="424"/>
      <c r="C5" s="424"/>
      <c r="D5" s="424"/>
      <c r="E5" s="253" t="s">
        <v>12</v>
      </c>
      <c r="F5" s="253" t="s">
        <v>12</v>
      </c>
      <c r="G5" s="253" t="s">
        <v>12</v>
      </c>
      <c r="H5" s="253" t="s">
        <v>12</v>
      </c>
      <c r="I5" s="253" t="s">
        <v>12</v>
      </c>
      <c r="J5" s="253" t="s">
        <v>12</v>
      </c>
      <c r="K5" s="254" t="s">
        <v>14</v>
      </c>
      <c r="L5" s="249"/>
      <c r="M5" s="255" t="s">
        <v>14</v>
      </c>
      <c r="N5" s="249"/>
      <c r="O5" s="153"/>
      <c r="P5" s="165" t="s">
        <v>120</v>
      </c>
      <c r="Q5" s="166" t="s">
        <v>120</v>
      </c>
      <c r="R5" s="153"/>
      <c r="S5" s="256" t="s">
        <v>120</v>
      </c>
    </row>
    <row r="6" spans="1:19" s="252" customFormat="1" ht="15" customHeight="1" x14ac:dyDescent="0.15">
      <c r="A6" s="257"/>
      <c r="B6" s="424"/>
      <c r="C6" s="424"/>
      <c r="D6" s="424"/>
      <c r="E6" s="258" t="s">
        <v>15</v>
      </c>
      <c r="F6" s="258" t="s">
        <v>15</v>
      </c>
      <c r="G6" s="258" t="s">
        <v>15</v>
      </c>
      <c r="H6" s="258" t="s">
        <v>15</v>
      </c>
      <c r="I6" s="258" t="s">
        <v>15</v>
      </c>
      <c r="J6" s="258" t="s">
        <v>15</v>
      </c>
      <c r="K6" s="259" t="s">
        <v>16</v>
      </c>
      <c r="L6" s="249"/>
      <c r="M6" s="260"/>
      <c r="N6" s="261"/>
      <c r="O6" s="153"/>
      <c r="P6" s="425" t="s">
        <v>17</v>
      </c>
      <c r="Q6" s="426"/>
      <c r="R6" s="153"/>
      <c r="S6" s="262"/>
    </row>
    <row r="7" spans="1:19" s="252" customFormat="1" ht="14.25" x14ac:dyDescent="0.15">
      <c r="A7" s="257"/>
      <c r="B7" s="263" t="s">
        <v>18</v>
      </c>
      <c r="C7" s="264"/>
      <c r="D7" s="265" t="s">
        <v>19</v>
      </c>
      <c r="E7" s="38"/>
      <c r="F7" s="38"/>
      <c r="G7" s="38"/>
      <c r="H7" s="38"/>
      <c r="I7" s="77"/>
      <c r="J7" s="38"/>
      <c r="K7" s="38"/>
      <c r="L7" s="266"/>
      <c r="M7" s="77"/>
      <c r="N7" s="266"/>
      <c r="P7" s="37"/>
      <c r="Q7" s="37"/>
      <c r="S7" s="37"/>
    </row>
    <row r="8" spans="1:19" s="274" customFormat="1" ht="14.25" x14ac:dyDescent="0.15">
      <c r="A8" s="267"/>
      <c r="B8" s="268" t="s">
        <v>20</v>
      </c>
      <c r="C8" s="269" t="s">
        <v>21</v>
      </c>
      <c r="D8" s="270" t="s">
        <v>51</v>
      </c>
      <c r="E8" s="78">
        <v>991</v>
      </c>
      <c r="F8" s="78">
        <v>1485</v>
      </c>
      <c r="G8" s="79">
        <v>1329</v>
      </c>
      <c r="H8" s="80">
        <v>1687</v>
      </c>
      <c r="I8" s="81">
        <v>2247</v>
      </c>
      <c r="J8" s="82">
        <v>3179</v>
      </c>
      <c r="K8" s="271">
        <v>1460</v>
      </c>
      <c r="L8" s="272"/>
      <c r="M8" s="83">
        <f>K8-J8</f>
        <v>-1719</v>
      </c>
      <c r="N8" s="273"/>
      <c r="P8" s="84">
        <v>2431</v>
      </c>
      <c r="Q8" s="84">
        <v>1319</v>
      </c>
      <c r="R8" s="275"/>
      <c r="S8" s="132">
        <f>Q8-P8</f>
        <v>-1112</v>
      </c>
    </row>
    <row r="9" spans="1:19" s="274" customFormat="1" ht="14.25" x14ac:dyDescent="0.15">
      <c r="A9" s="267"/>
      <c r="B9" s="276" t="s">
        <v>61</v>
      </c>
      <c r="C9" s="277" t="s">
        <v>30</v>
      </c>
      <c r="D9" s="278" t="s">
        <v>52</v>
      </c>
      <c r="E9" s="78">
        <v>1581</v>
      </c>
      <c r="F9" s="78">
        <v>1662</v>
      </c>
      <c r="G9" s="79">
        <v>1565</v>
      </c>
      <c r="H9" s="80">
        <v>1350</v>
      </c>
      <c r="I9" s="79">
        <v>3047</v>
      </c>
      <c r="J9" s="85">
        <v>2433</v>
      </c>
      <c r="K9" s="279">
        <v>3140</v>
      </c>
      <c r="L9" s="272"/>
      <c r="M9" s="86">
        <f>K9-J9</f>
        <v>707</v>
      </c>
      <c r="N9" s="273"/>
      <c r="P9" s="87">
        <v>1852</v>
      </c>
      <c r="Q9" s="87">
        <v>2757</v>
      </c>
      <c r="R9" s="275"/>
      <c r="S9" s="133">
        <f t="shared" ref="S9:S10" si="0">Q9-P9</f>
        <v>905</v>
      </c>
    </row>
    <row r="10" spans="1:19" s="252" customFormat="1" ht="15" thickBot="1" x14ac:dyDescent="0.2">
      <c r="A10" s="257"/>
      <c r="B10" s="280" t="s">
        <v>37</v>
      </c>
      <c r="C10" s="281"/>
      <c r="D10" s="282" t="s">
        <v>53</v>
      </c>
      <c r="E10" s="88">
        <v>2572</v>
      </c>
      <c r="F10" s="88">
        <v>3147</v>
      </c>
      <c r="G10" s="89">
        <v>2894</v>
      </c>
      <c r="H10" s="90">
        <v>3037</v>
      </c>
      <c r="I10" s="89">
        <v>5294</v>
      </c>
      <c r="J10" s="91">
        <v>5612</v>
      </c>
      <c r="K10" s="283">
        <f>SUM(K8:K9)</f>
        <v>4600</v>
      </c>
      <c r="L10" s="284"/>
      <c r="M10" s="92">
        <f>K10-J10</f>
        <v>-1012</v>
      </c>
      <c r="N10" s="285"/>
      <c r="P10" s="93">
        <v>4283</v>
      </c>
      <c r="Q10" s="93">
        <f>SUM(Q8:Q9)</f>
        <v>4076</v>
      </c>
      <c r="R10" s="286"/>
      <c r="S10" s="134">
        <f t="shared" si="0"/>
        <v>-207</v>
      </c>
    </row>
    <row r="11" spans="1:19" s="274" customFormat="1" ht="14.25" customHeight="1" x14ac:dyDescent="0.15">
      <c r="A11" s="267"/>
      <c r="B11" s="287"/>
      <c r="C11" s="288"/>
      <c r="D11" s="289"/>
      <c r="E11" s="85"/>
      <c r="F11" s="94"/>
      <c r="G11" s="85"/>
      <c r="H11" s="85"/>
      <c r="I11" s="85"/>
      <c r="J11" s="95"/>
      <c r="K11" s="86"/>
      <c r="L11" s="290"/>
      <c r="M11" s="86"/>
      <c r="N11" s="291"/>
      <c r="P11" s="86"/>
      <c r="Q11" s="86"/>
      <c r="R11" s="275"/>
      <c r="S11" s="135"/>
    </row>
    <row r="12" spans="1:19" s="252" customFormat="1" ht="14.25" x14ac:dyDescent="0.15">
      <c r="A12" s="257"/>
      <c r="B12" s="292" t="s">
        <v>39</v>
      </c>
      <c r="C12" s="264"/>
      <c r="D12" s="265" t="s">
        <v>40</v>
      </c>
      <c r="E12" s="96"/>
      <c r="F12" s="96"/>
      <c r="G12" s="96"/>
      <c r="H12" s="96"/>
      <c r="I12" s="97"/>
      <c r="J12" s="98"/>
      <c r="K12" s="100"/>
      <c r="L12" s="293"/>
      <c r="M12" s="99"/>
      <c r="N12" s="294"/>
      <c r="P12" s="100"/>
      <c r="Q12" s="100"/>
      <c r="R12" s="286"/>
      <c r="S12" s="136"/>
    </row>
    <row r="13" spans="1:19" s="274" customFormat="1" ht="14.25" x14ac:dyDescent="0.15">
      <c r="A13" s="267"/>
      <c r="B13" s="268" t="s">
        <v>20</v>
      </c>
      <c r="C13" s="269" t="s">
        <v>21</v>
      </c>
      <c r="D13" s="270" t="s">
        <v>51</v>
      </c>
      <c r="E13" s="78">
        <v>1100</v>
      </c>
      <c r="F13" s="78">
        <v>1073</v>
      </c>
      <c r="G13" s="79">
        <v>1258</v>
      </c>
      <c r="H13" s="80">
        <v>1366</v>
      </c>
      <c r="I13" s="81">
        <v>1653</v>
      </c>
      <c r="J13" s="82">
        <v>1835</v>
      </c>
      <c r="K13" s="271">
        <v>2240</v>
      </c>
      <c r="L13" s="272"/>
      <c r="M13" s="83">
        <f>K13-J13</f>
        <v>405</v>
      </c>
      <c r="N13" s="273"/>
      <c r="P13" s="84">
        <v>1316</v>
      </c>
      <c r="Q13" s="84">
        <v>1651</v>
      </c>
      <c r="R13" s="275"/>
      <c r="S13" s="132">
        <f t="shared" ref="S13:S15" si="1">Q13-P13</f>
        <v>335</v>
      </c>
    </row>
    <row r="14" spans="1:19" s="274" customFormat="1" ht="14.25" x14ac:dyDescent="0.15">
      <c r="A14" s="267"/>
      <c r="B14" s="276" t="s">
        <v>61</v>
      </c>
      <c r="C14" s="277" t="s">
        <v>30</v>
      </c>
      <c r="D14" s="278" t="s">
        <v>52</v>
      </c>
      <c r="E14" s="78">
        <v>1218</v>
      </c>
      <c r="F14" s="78">
        <v>1210</v>
      </c>
      <c r="G14" s="79">
        <v>1285</v>
      </c>
      <c r="H14" s="80">
        <v>1328</v>
      </c>
      <c r="I14" s="79">
        <v>1419</v>
      </c>
      <c r="J14" s="85">
        <v>1645</v>
      </c>
      <c r="K14" s="279">
        <v>1720</v>
      </c>
      <c r="L14" s="272"/>
      <c r="M14" s="86">
        <f>K14-J14</f>
        <v>75</v>
      </c>
      <c r="N14" s="273"/>
      <c r="P14" s="87">
        <v>1003</v>
      </c>
      <c r="Q14" s="87">
        <v>1042</v>
      </c>
      <c r="R14" s="275"/>
      <c r="S14" s="133">
        <f t="shared" si="1"/>
        <v>39</v>
      </c>
    </row>
    <row r="15" spans="1:19" s="252" customFormat="1" ht="15" thickBot="1" x14ac:dyDescent="0.2">
      <c r="A15" s="257"/>
      <c r="B15" s="280" t="s">
        <v>42</v>
      </c>
      <c r="C15" s="281"/>
      <c r="D15" s="282" t="s">
        <v>53</v>
      </c>
      <c r="E15" s="88">
        <v>2318</v>
      </c>
      <c r="F15" s="88">
        <v>2283</v>
      </c>
      <c r="G15" s="89">
        <v>2543</v>
      </c>
      <c r="H15" s="90">
        <v>2694</v>
      </c>
      <c r="I15" s="89">
        <v>3072</v>
      </c>
      <c r="J15" s="91">
        <v>3481</v>
      </c>
      <c r="K15" s="283">
        <f>SUM(K13:K14)</f>
        <v>3960</v>
      </c>
      <c r="L15" s="284"/>
      <c r="M15" s="92">
        <f>K15-J15</f>
        <v>479</v>
      </c>
      <c r="N15" s="285"/>
      <c r="P15" s="93">
        <v>2319</v>
      </c>
      <c r="Q15" s="93">
        <f>SUM(Q13:Q14)</f>
        <v>2693</v>
      </c>
      <c r="R15" s="286"/>
      <c r="S15" s="134">
        <f t="shared" si="1"/>
        <v>374</v>
      </c>
    </row>
    <row r="16" spans="1:19" ht="14.25" customHeight="1" x14ac:dyDescent="0.15">
      <c r="A16" s="295"/>
      <c r="B16" s="276"/>
      <c r="C16" s="277"/>
      <c r="D16" s="296"/>
      <c r="E16" s="297"/>
      <c r="F16" s="297"/>
      <c r="G16" s="297"/>
      <c r="H16" s="297"/>
      <c r="I16" s="297"/>
      <c r="J16" s="298"/>
      <c r="K16" s="299"/>
      <c r="L16" s="300"/>
      <c r="M16" s="299"/>
      <c r="N16" s="301"/>
      <c r="P16" s="299"/>
      <c r="Q16" s="299"/>
      <c r="R16" s="303"/>
      <c r="S16" s="304"/>
    </row>
    <row r="17" spans="1:21" s="252" customFormat="1" ht="14.25" x14ac:dyDescent="0.15">
      <c r="A17" s="257"/>
      <c r="B17" s="263" t="s">
        <v>43</v>
      </c>
      <c r="C17" s="264"/>
      <c r="D17" s="265" t="s">
        <v>54</v>
      </c>
      <c r="E17" s="96"/>
      <c r="F17" s="96"/>
      <c r="G17" s="96"/>
      <c r="H17" s="96"/>
      <c r="I17" s="97"/>
      <c r="J17" s="98"/>
      <c r="K17" s="100"/>
      <c r="L17" s="293"/>
      <c r="M17" s="99"/>
      <c r="N17" s="294"/>
      <c r="P17" s="100"/>
      <c r="Q17" s="100"/>
      <c r="R17" s="286"/>
      <c r="S17" s="136"/>
    </row>
    <row r="18" spans="1:21" s="274" customFormat="1" ht="14.25" x14ac:dyDescent="0.15">
      <c r="A18" s="267"/>
      <c r="B18" s="268" t="s">
        <v>20</v>
      </c>
      <c r="C18" s="269" t="s">
        <v>21</v>
      </c>
      <c r="D18" s="270" t="s">
        <v>51</v>
      </c>
      <c r="E18" s="78">
        <v>-133</v>
      </c>
      <c r="F18" s="78">
        <v>-93</v>
      </c>
      <c r="G18" s="79">
        <v>17</v>
      </c>
      <c r="H18" s="80">
        <v>11</v>
      </c>
      <c r="I18" s="81">
        <v>2</v>
      </c>
      <c r="J18" s="82">
        <v>22</v>
      </c>
      <c r="K18" s="271">
        <v>25</v>
      </c>
      <c r="L18" s="272"/>
      <c r="M18" s="83">
        <f>K18-J18</f>
        <v>3</v>
      </c>
      <c r="N18" s="273"/>
      <c r="P18" s="84">
        <v>24</v>
      </c>
      <c r="Q18" s="84">
        <v>27</v>
      </c>
      <c r="R18" s="275"/>
      <c r="S18" s="132">
        <f t="shared" ref="S18:S20" si="2">Q18-P18</f>
        <v>3</v>
      </c>
    </row>
    <row r="19" spans="1:21" s="274" customFormat="1" ht="14.25" x14ac:dyDescent="0.15">
      <c r="A19" s="267"/>
      <c r="B19" s="276" t="s">
        <v>61</v>
      </c>
      <c r="C19" s="277" t="s">
        <v>30</v>
      </c>
      <c r="D19" s="278" t="s">
        <v>52</v>
      </c>
      <c r="E19" s="78">
        <v>146</v>
      </c>
      <c r="F19" s="78">
        <v>149</v>
      </c>
      <c r="G19" s="79">
        <v>141</v>
      </c>
      <c r="H19" s="80">
        <v>115</v>
      </c>
      <c r="I19" s="79">
        <v>122</v>
      </c>
      <c r="J19" s="85">
        <v>128</v>
      </c>
      <c r="K19" s="279">
        <v>160</v>
      </c>
      <c r="L19" s="272"/>
      <c r="M19" s="86">
        <f>K19-J19</f>
        <v>32</v>
      </c>
      <c r="N19" s="273"/>
      <c r="P19" s="87">
        <v>9</v>
      </c>
      <c r="Q19" s="87">
        <v>45</v>
      </c>
      <c r="R19" s="275"/>
      <c r="S19" s="133">
        <f t="shared" si="2"/>
        <v>36</v>
      </c>
    </row>
    <row r="20" spans="1:21" s="252" customFormat="1" ht="15" thickBot="1" x14ac:dyDescent="0.2">
      <c r="A20" s="257"/>
      <c r="B20" s="280" t="s">
        <v>55</v>
      </c>
      <c r="C20" s="281"/>
      <c r="D20" s="282" t="s">
        <v>53</v>
      </c>
      <c r="E20" s="88">
        <v>13</v>
      </c>
      <c r="F20" s="88">
        <v>56</v>
      </c>
      <c r="G20" s="89">
        <v>158</v>
      </c>
      <c r="H20" s="90">
        <v>126</v>
      </c>
      <c r="I20" s="89">
        <v>124</v>
      </c>
      <c r="J20" s="91">
        <v>150</v>
      </c>
      <c r="K20" s="283">
        <f>SUM(K18:K19)</f>
        <v>185</v>
      </c>
      <c r="L20" s="284"/>
      <c r="M20" s="92">
        <f>K20-J20</f>
        <v>35</v>
      </c>
      <c r="N20" s="285"/>
      <c r="P20" s="93">
        <v>33</v>
      </c>
      <c r="Q20" s="93">
        <f>SUM(Q18:Q19)</f>
        <v>72</v>
      </c>
      <c r="R20" s="286"/>
      <c r="S20" s="134">
        <f t="shared" si="2"/>
        <v>39</v>
      </c>
    </row>
    <row r="21" spans="1:21" s="306" customFormat="1" x14ac:dyDescent="0.15">
      <c r="A21" s="302"/>
      <c r="B21" s="278"/>
      <c r="C21" s="305"/>
      <c r="E21" s="302"/>
      <c r="F21" s="302"/>
      <c r="G21" s="302"/>
      <c r="H21" s="302"/>
      <c r="I21" s="302"/>
      <c r="J21" s="302"/>
      <c r="K21" s="302"/>
      <c r="L21" s="307"/>
      <c r="M21" s="302"/>
      <c r="N21" s="307"/>
      <c r="O21" s="302"/>
      <c r="P21" s="302"/>
      <c r="Q21" s="302"/>
      <c r="R21" s="302"/>
      <c r="S21" s="302"/>
      <c r="T21" s="302"/>
      <c r="U21" s="302"/>
    </row>
    <row r="22" spans="1:21" s="306" customFormat="1" x14ac:dyDescent="0.15">
      <c r="A22" s="302"/>
      <c r="B22" s="222" t="s">
        <v>45</v>
      </c>
      <c r="C22" s="305"/>
      <c r="E22" s="302"/>
      <c r="F22" s="302"/>
      <c r="G22" s="302"/>
      <c r="H22" s="302"/>
      <c r="I22" s="302"/>
      <c r="J22" s="302"/>
      <c r="K22" s="302"/>
      <c r="L22" s="307"/>
      <c r="M22" s="302"/>
      <c r="N22" s="307"/>
      <c r="O22" s="302"/>
      <c r="P22" s="302"/>
      <c r="Q22" s="302"/>
      <c r="R22" s="302"/>
      <c r="S22" s="302"/>
      <c r="T22" s="302"/>
      <c r="U22" s="302"/>
    </row>
    <row r="23" spans="1:21" s="306" customFormat="1" x14ac:dyDescent="0.15">
      <c r="A23" s="302"/>
      <c r="B23" s="222" t="s">
        <v>46</v>
      </c>
      <c r="C23" s="305"/>
      <c r="E23" s="302"/>
      <c r="F23" s="302"/>
      <c r="G23" s="302"/>
      <c r="H23" s="302"/>
      <c r="I23" s="302"/>
      <c r="J23" s="302"/>
      <c r="K23" s="302"/>
      <c r="L23" s="307"/>
      <c r="M23" s="302"/>
      <c r="N23" s="307"/>
      <c r="O23" s="302"/>
      <c r="P23" s="302"/>
      <c r="Q23" s="302"/>
      <c r="R23" s="302"/>
      <c r="S23" s="302"/>
      <c r="T23" s="302"/>
      <c r="U23" s="302"/>
    </row>
    <row r="25" spans="1:21" x14ac:dyDescent="0.15">
      <c r="M25" s="309"/>
    </row>
  </sheetData>
  <sheetProtection algorithmName="SHA-512" hashValue="F77GsNBNohg8srSuNd92cJDbAxC4BwOMHGPlIawJs0nFEg0q1q3lYUxXYUPSaQ1g6Bb9TQ7fGQ8S2ub56BPHZA==" saltValue="BOilHrdU7hDJGHPhj4LnOg==" spinCount="100000" sheet="1" objects="1" scenarios="1"/>
  <mergeCells count="2">
    <mergeCell ref="B4:D6"/>
    <mergeCell ref="P6:Q6"/>
  </mergeCells>
  <phoneticPr fontId="5"/>
  <conditionalFormatting sqref="A4:A6">
    <cfRule type="containsErrors" dxfId="70" priority="26">
      <formula>ISERROR(A4)</formula>
    </cfRule>
  </conditionalFormatting>
  <conditionalFormatting sqref="A7:D20">
    <cfRule type="containsErrors" dxfId="69" priority="19">
      <formula>ISERROR(A7)</formula>
    </cfRule>
  </conditionalFormatting>
  <conditionalFormatting sqref="B1:C4">
    <cfRule type="containsErrors" dxfId="68" priority="21">
      <formula>ISERROR(B1)</formula>
    </cfRule>
  </conditionalFormatting>
  <conditionalFormatting sqref="B21:C21 C22:C23">
    <cfRule type="containsErrors" dxfId="67" priority="20">
      <formula>ISERROR(B21)</formula>
    </cfRule>
  </conditionalFormatting>
  <conditionalFormatting sqref="E4:K15">
    <cfRule type="containsErrors" dxfId="66" priority="17">
      <formula>ISERROR(E4)</formula>
    </cfRule>
  </conditionalFormatting>
  <conditionalFormatting sqref="M4:M15">
    <cfRule type="containsErrors" dxfId="65" priority="15">
      <formula>ISERROR(M4)</formula>
    </cfRule>
  </conditionalFormatting>
  <conditionalFormatting sqref="M17:M20">
    <cfRule type="containsErrors" dxfId="64" priority="14">
      <formula>ISERROR(M17)</formula>
    </cfRule>
  </conditionalFormatting>
  <conditionalFormatting sqref="E16 E17:K20">
    <cfRule type="containsErrors" dxfId="63" priority="27">
      <formula>ISERROR(E16)</formula>
    </cfRule>
  </conditionalFormatting>
  <conditionalFormatting sqref="B22:B23">
    <cfRule type="containsErrors" dxfId="62" priority="13">
      <formula>ISERROR(B22)</formula>
    </cfRule>
  </conditionalFormatting>
  <conditionalFormatting sqref="P7:Q15">
    <cfRule type="containsErrors" dxfId="61" priority="4">
      <formula>ISERROR(P7)</formula>
    </cfRule>
  </conditionalFormatting>
  <conditionalFormatting sqref="S7:S15">
    <cfRule type="containsErrors" dxfId="60" priority="1">
      <formula>ISERROR(S7)</formula>
    </cfRule>
  </conditionalFormatting>
  <conditionalFormatting sqref="P4:Q5 P6">
    <cfRule type="containsErrors" dxfId="59" priority="6">
      <formula>ISERROR(P4)</formula>
    </cfRule>
  </conditionalFormatting>
  <conditionalFormatting sqref="P17:Q20">
    <cfRule type="containsErrors" dxfId="58" priority="5">
      <formula>ISERROR(P17)</formula>
    </cfRule>
  </conditionalFormatting>
  <conditionalFormatting sqref="S4:S6">
    <cfRule type="containsErrors" dxfId="57" priority="3">
      <formula>ISERROR(S4)</formula>
    </cfRule>
  </conditionalFormatting>
  <conditionalFormatting sqref="S17:S20">
    <cfRule type="containsErrors" dxfId="56" priority="2">
      <formula>ISERROR(S17)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9B9C-68CA-448C-96F0-965565DCF218}">
  <sheetPr codeName="Sheet5"/>
  <dimension ref="A1:P72"/>
  <sheetViews>
    <sheetView showGridLines="0" view="pageBreakPreview" topLeftCell="A13" zoomScale="85" zoomScaleNormal="85" zoomScaleSheetLayoutView="85" workbookViewId="0">
      <selection activeCell="N43" sqref="N43"/>
    </sheetView>
  </sheetViews>
  <sheetFormatPr defaultColWidth="9" defaultRowHeight="15.75" x14ac:dyDescent="0.15"/>
  <cols>
    <col min="1" max="1" width="1.625" style="314" customWidth="1"/>
    <col min="2" max="2" width="27.375" style="314" customWidth="1"/>
    <col min="3" max="3" width="16.125" style="332" customWidth="1"/>
    <col min="4" max="8" width="11.625" style="314" customWidth="1"/>
    <col min="9" max="9" width="1.625" style="314" customWidth="1"/>
    <col min="10" max="10" width="11.625" style="314" customWidth="1"/>
    <col min="11" max="12" width="1.625" style="314" customWidth="1"/>
    <col min="13" max="14" width="9" style="314"/>
    <col min="15" max="15" width="1.625" style="314" customWidth="1"/>
    <col min="16" max="16384" width="9" style="314"/>
  </cols>
  <sheetData>
    <row r="1" spans="1:12" s="310" customFormat="1" ht="39.950000000000003" customHeight="1" x14ac:dyDescent="0.15">
      <c r="B1" s="141" t="s">
        <v>62</v>
      </c>
      <c r="C1" s="142"/>
      <c r="D1" s="311"/>
    </row>
    <row r="2" spans="1:12" s="310" customFormat="1" ht="39.950000000000003" customHeight="1" x14ac:dyDescent="0.15">
      <c r="B2" s="141" t="s">
        <v>63</v>
      </c>
      <c r="C2" s="142"/>
      <c r="D2" s="311"/>
    </row>
    <row r="3" spans="1:12" ht="12.75" customHeight="1" x14ac:dyDescent="0.15">
      <c r="A3" s="312"/>
      <c r="B3" s="313"/>
      <c r="C3" s="211"/>
      <c r="D3" s="146"/>
      <c r="E3" s="146"/>
      <c r="F3" s="146"/>
      <c r="G3" s="146"/>
      <c r="H3" s="147" t="s">
        <v>64</v>
      </c>
      <c r="I3" s="147"/>
      <c r="J3" s="146"/>
    </row>
    <row r="4" spans="1:12" ht="15" customHeight="1" x14ac:dyDescent="0.15">
      <c r="A4" s="209"/>
      <c r="B4" s="315"/>
      <c r="C4" s="101"/>
      <c r="D4" s="316" t="s">
        <v>3</v>
      </c>
      <c r="E4" s="149" t="s">
        <v>4</v>
      </c>
      <c r="F4" s="151" t="s">
        <v>5</v>
      </c>
      <c r="G4" s="151" t="s">
        <v>6</v>
      </c>
      <c r="H4" s="152" t="s">
        <v>7</v>
      </c>
      <c r="I4" s="317"/>
      <c r="J4" s="318"/>
    </row>
    <row r="5" spans="1:12" ht="15" customHeight="1" x14ac:dyDescent="0.15">
      <c r="A5" s="319"/>
      <c r="B5" s="320"/>
      <c r="C5" s="102"/>
      <c r="D5" s="160" t="s">
        <v>12</v>
      </c>
      <c r="E5" s="161" t="s">
        <v>12</v>
      </c>
      <c r="F5" s="161" t="s">
        <v>12</v>
      </c>
      <c r="G5" s="162" t="s">
        <v>12</v>
      </c>
      <c r="H5" s="161" t="s">
        <v>12</v>
      </c>
      <c r="I5" s="318"/>
      <c r="J5" s="318"/>
    </row>
    <row r="6" spans="1:12" ht="15" customHeight="1" x14ac:dyDescent="0.15">
      <c r="A6" s="321"/>
      <c r="B6" s="322" t="s">
        <v>65</v>
      </c>
      <c r="C6" s="322" t="s">
        <v>66</v>
      </c>
      <c r="D6" s="323" t="s">
        <v>15</v>
      </c>
      <c r="E6" s="170" t="s">
        <v>15</v>
      </c>
      <c r="F6" s="170" t="s">
        <v>15</v>
      </c>
      <c r="G6" s="171" t="s">
        <v>15</v>
      </c>
      <c r="H6" s="170" t="s">
        <v>15</v>
      </c>
      <c r="I6" s="324"/>
      <c r="J6" s="324"/>
    </row>
    <row r="7" spans="1:12" x14ac:dyDescent="0.15">
      <c r="A7" s="209"/>
      <c r="B7" s="175" t="s">
        <v>67</v>
      </c>
      <c r="C7" s="177" t="s">
        <v>68</v>
      </c>
      <c r="D7" s="35"/>
      <c r="E7" s="35"/>
      <c r="F7" s="35"/>
      <c r="G7" s="35"/>
      <c r="H7" s="35"/>
      <c r="I7" s="103"/>
      <c r="J7" s="103"/>
    </row>
    <row r="8" spans="1:12" x14ac:dyDescent="0.15">
      <c r="A8" s="209"/>
      <c r="B8" s="325" t="s">
        <v>69</v>
      </c>
      <c r="C8" s="326" t="s">
        <v>70</v>
      </c>
      <c r="D8" s="104">
        <v>177</v>
      </c>
      <c r="E8" s="104">
        <v>218</v>
      </c>
      <c r="F8" s="3">
        <v>267</v>
      </c>
      <c r="G8" s="3">
        <v>284</v>
      </c>
      <c r="H8" s="105">
        <v>267</v>
      </c>
      <c r="I8" s="42"/>
      <c r="J8" s="42"/>
      <c r="K8" s="327"/>
      <c r="L8" s="327"/>
    </row>
    <row r="9" spans="1:12" x14ac:dyDescent="0.15">
      <c r="A9" s="209"/>
      <c r="B9" s="328" t="s">
        <v>71</v>
      </c>
      <c r="C9" s="326" t="s">
        <v>72</v>
      </c>
      <c r="D9" s="104">
        <v>229</v>
      </c>
      <c r="E9" s="104">
        <v>236</v>
      </c>
      <c r="F9" s="3">
        <v>213</v>
      </c>
      <c r="G9" s="3">
        <v>127</v>
      </c>
      <c r="H9" s="4">
        <v>176</v>
      </c>
      <c r="I9" s="42"/>
      <c r="J9" s="42"/>
    </row>
    <row r="10" spans="1:12" x14ac:dyDescent="0.15">
      <c r="A10" s="209"/>
      <c r="B10" s="328" t="s">
        <v>73</v>
      </c>
      <c r="C10" s="326" t="s">
        <v>74</v>
      </c>
      <c r="D10" s="104">
        <v>151</v>
      </c>
      <c r="E10" s="104">
        <v>125</v>
      </c>
      <c r="F10" s="3">
        <v>221</v>
      </c>
      <c r="G10" s="3">
        <v>49</v>
      </c>
      <c r="H10" s="4">
        <v>152</v>
      </c>
      <c r="I10" s="42"/>
      <c r="J10" s="42"/>
    </row>
    <row r="11" spans="1:12" x14ac:dyDescent="0.15">
      <c r="A11" s="209"/>
      <c r="B11" s="184" t="s">
        <v>73</v>
      </c>
      <c r="C11" s="186" t="s">
        <v>75</v>
      </c>
      <c r="D11" s="3">
        <v>76</v>
      </c>
      <c r="E11" s="3">
        <v>67</v>
      </c>
      <c r="F11" s="3">
        <v>80</v>
      </c>
      <c r="G11" s="3">
        <v>31</v>
      </c>
      <c r="H11" s="4">
        <v>41</v>
      </c>
      <c r="I11" s="42"/>
      <c r="J11" s="42"/>
    </row>
    <row r="12" spans="1:12" x14ac:dyDescent="0.15">
      <c r="A12" s="209"/>
      <c r="B12" s="184" t="s">
        <v>76</v>
      </c>
      <c r="C12" s="186" t="s">
        <v>77</v>
      </c>
      <c r="D12" s="3">
        <v>74</v>
      </c>
      <c r="E12" s="3">
        <v>57</v>
      </c>
      <c r="F12" s="3">
        <v>139</v>
      </c>
      <c r="G12" s="3">
        <v>17</v>
      </c>
      <c r="H12" s="4">
        <v>111</v>
      </c>
      <c r="I12" s="42"/>
      <c r="J12" s="42"/>
    </row>
    <row r="13" spans="1:12" x14ac:dyDescent="0.15">
      <c r="A13" s="209"/>
      <c r="B13" s="328" t="s">
        <v>78</v>
      </c>
      <c r="C13" s="326" t="s">
        <v>79</v>
      </c>
      <c r="D13" s="3">
        <v>270</v>
      </c>
      <c r="E13" s="3">
        <v>249</v>
      </c>
      <c r="F13" s="3">
        <v>234</v>
      </c>
      <c r="G13" s="3">
        <v>243</v>
      </c>
      <c r="H13" s="4">
        <v>318</v>
      </c>
      <c r="I13" s="42"/>
      <c r="J13" s="42"/>
      <c r="K13" s="327"/>
      <c r="L13" s="327"/>
    </row>
    <row r="14" spans="1:12" x14ac:dyDescent="0.15">
      <c r="A14" s="209"/>
      <c r="B14" s="328" t="s">
        <v>80</v>
      </c>
      <c r="C14" s="326" t="s">
        <v>81</v>
      </c>
      <c r="D14" s="104">
        <v>157</v>
      </c>
      <c r="E14" s="104">
        <v>179</v>
      </c>
      <c r="F14" s="3">
        <v>208</v>
      </c>
      <c r="G14" s="3">
        <v>192</v>
      </c>
      <c r="H14" s="4">
        <v>203</v>
      </c>
      <c r="I14" s="42"/>
      <c r="J14" s="42"/>
    </row>
    <row r="15" spans="1:12" x14ac:dyDescent="0.15">
      <c r="A15" s="209"/>
      <c r="B15" s="328" t="s">
        <v>82</v>
      </c>
      <c r="C15" s="326" t="s">
        <v>83</v>
      </c>
      <c r="D15" s="3">
        <v>343</v>
      </c>
      <c r="E15" s="3">
        <v>276</v>
      </c>
      <c r="F15" s="3">
        <v>397</v>
      </c>
      <c r="G15" s="3">
        <v>278</v>
      </c>
      <c r="H15" s="4">
        <v>285</v>
      </c>
      <c r="I15" s="42"/>
      <c r="J15" s="42"/>
    </row>
    <row r="16" spans="1:12" s="330" customFormat="1" ht="16.5" thickBot="1" x14ac:dyDescent="0.2">
      <c r="A16" s="313"/>
      <c r="B16" s="329" t="s">
        <v>84</v>
      </c>
      <c r="C16" s="197" t="s">
        <v>85</v>
      </c>
      <c r="D16" s="48">
        <v>1327</v>
      </c>
      <c r="E16" s="106">
        <v>1283</v>
      </c>
      <c r="F16" s="48">
        <v>1540</v>
      </c>
      <c r="G16" s="48">
        <v>1173</v>
      </c>
      <c r="H16" s="107">
        <v>1401</v>
      </c>
      <c r="I16" s="108"/>
      <c r="J16" s="108"/>
    </row>
    <row r="17" spans="1:10" x14ac:dyDescent="0.15">
      <c r="B17" s="331"/>
      <c r="D17" s="333"/>
      <c r="E17" s="333"/>
      <c r="F17" s="333"/>
      <c r="G17" s="333"/>
      <c r="H17" s="333"/>
      <c r="I17" s="333"/>
      <c r="J17" s="333"/>
    </row>
    <row r="18" spans="1:10" x14ac:dyDescent="0.15">
      <c r="A18" s="209"/>
      <c r="B18" s="175" t="s">
        <v>39</v>
      </c>
      <c r="C18" s="177" t="s">
        <v>86</v>
      </c>
      <c r="D18" s="50"/>
      <c r="E18" s="50"/>
      <c r="F18" s="50"/>
      <c r="G18" s="50"/>
      <c r="H18" s="50"/>
      <c r="I18" s="42"/>
      <c r="J18" s="42"/>
    </row>
    <row r="19" spans="1:10" x14ac:dyDescent="0.15">
      <c r="A19" s="209"/>
      <c r="B19" s="325" t="s">
        <v>69</v>
      </c>
      <c r="C19" s="326" t="s">
        <v>70</v>
      </c>
      <c r="D19" s="104">
        <v>204</v>
      </c>
      <c r="E19" s="104">
        <v>203</v>
      </c>
      <c r="F19" s="3">
        <v>227</v>
      </c>
      <c r="G19" s="3">
        <v>240</v>
      </c>
      <c r="H19" s="4">
        <v>248</v>
      </c>
      <c r="I19" s="42"/>
      <c r="J19" s="42"/>
    </row>
    <row r="20" spans="1:10" x14ac:dyDescent="0.15">
      <c r="A20" s="209"/>
      <c r="B20" s="328" t="s">
        <v>71</v>
      </c>
      <c r="C20" s="326" t="s">
        <v>72</v>
      </c>
      <c r="D20" s="104">
        <v>244</v>
      </c>
      <c r="E20" s="104">
        <v>253</v>
      </c>
      <c r="F20" s="3">
        <v>231</v>
      </c>
      <c r="G20" s="3">
        <v>166</v>
      </c>
      <c r="H20" s="4">
        <v>145</v>
      </c>
      <c r="I20" s="42"/>
      <c r="J20" s="42"/>
    </row>
    <row r="21" spans="1:10" x14ac:dyDescent="0.15">
      <c r="A21" s="209"/>
      <c r="B21" s="328" t="s">
        <v>73</v>
      </c>
      <c r="C21" s="326" t="s">
        <v>74</v>
      </c>
      <c r="D21" s="104">
        <v>137</v>
      </c>
      <c r="E21" s="104">
        <v>189</v>
      </c>
      <c r="F21" s="3">
        <v>143</v>
      </c>
      <c r="G21" s="3">
        <v>184</v>
      </c>
      <c r="H21" s="4">
        <v>134</v>
      </c>
      <c r="I21" s="42"/>
      <c r="J21" s="42"/>
    </row>
    <row r="22" spans="1:10" x14ac:dyDescent="0.15">
      <c r="A22" s="209"/>
      <c r="B22" s="184" t="s">
        <v>73</v>
      </c>
      <c r="C22" s="186" t="s">
        <v>75</v>
      </c>
      <c r="D22" s="3">
        <v>81</v>
      </c>
      <c r="E22" s="3">
        <v>104</v>
      </c>
      <c r="F22" s="3">
        <v>63</v>
      </c>
      <c r="G22" s="3">
        <v>89</v>
      </c>
      <c r="H22" s="4">
        <v>30</v>
      </c>
      <c r="I22" s="42"/>
      <c r="J22" s="42"/>
    </row>
    <row r="23" spans="1:10" x14ac:dyDescent="0.15">
      <c r="A23" s="209"/>
      <c r="B23" s="184" t="s">
        <v>76</v>
      </c>
      <c r="C23" s="186" t="s">
        <v>77</v>
      </c>
      <c r="D23" s="3">
        <v>55</v>
      </c>
      <c r="E23" s="3">
        <v>85</v>
      </c>
      <c r="F23" s="3">
        <v>79</v>
      </c>
      <c r="G23" s="3">
        <v>94</v>
      </c>
      <c r="H23" s="4">
        <v>103</v>
      </c>
      <c r="I23" s="42"/>
      <c r="J23" s="42"/>
    </row>
    <row r="24" spans="1:10" x14ac:dyDescent="0.15">
      <c r="A24" s="209"/>
      <c r="B24" s="328" t="s">
        <v>78</v>
      </c>
      <c r="C24" s="326" t="s">
        <v>79</v>
      </c>
      <c r="D24" s="3">
        <v>270</v>
      </c>
      <c r="E24" s="3">
        <v>253</v>
      </c>
      <c r="F24" s="3">
        <v>235</v>
      </c>
      <c r="G24" s="3">
        <v>239</v>
      </c>
      <c r="H24" s="4">
        <v>274</v>
      </c>
      <c r="I24" s="42"/>
      <c r="J24" s="42"/>
    </row>
    <row r="25" spans="1:10" x14ac:dyDescent="0.15">
      <c r="A25" s="209"/>
      <c r="B25" s="328" t="s">
        <v>87</v>
      </c>
      <c r="C25" s="326" t="s">
        <v>81</v>
      </c>
      <c r="D25" s="104">
        <v>151</v>
      </c>
      <c r="E25" s="104">
        <v>168</v>
      </c>
      <c r="F25" s="3">
        <v>196</v>
      </c>
      <c r="G25" s="3">
        <v>188</v>
      </c>
      <c r="H25" s="4">
        <v>181</v>
      </c>
      <c r="I25" s="42"/>
      <c r="J25" s="42"/>
    </row>
    <row r="26" spans="1:10" x14ac:dyDescent="0.15">
      <c r="A26" s="209"/>
      <c r="B26" s="328" t="s">
        <v>82</v>
      </c>
      <c r="C26" s="326" t="s">
        <v>83</v>
      </c>
      <c r="D26" s="3">
        <v>334</v>
      </c>
      <c r="E26" s="3">
        <v>318</v>
      </c>
      <c r="F26" s="3">
        <v>335</v>
      </c>
      <c r="G26" s="3">
        <v>291</v>
      </c>
      <c r="H26" s="4">
        <v>280</v>
      </c>
      <c r="I26" s="42"/>
      <c r="J26" s="42"/>
    </row>
    <row r="27" spans="1:10" s="330" customFormat="1" ht="16.5" thickBot="1" x14ac:dyDescent="0.2">
      <c r="A27" s="313"/>
      <c r="B27" s="329" t="s">
        <v>88</v>
      </c>
      <c r="C27" s="197" t="s">
        <v>89</v>
      </c>
      <c r="D27" s="48">
        <v>1340</v>
      </c>
      <c r="E27" s="106">
        <v>1384</v>
      </c>
      <c r="F27" s="48">
        <v>1367</v>
      </c>
      <c r="G27" s="48">
        <v>1308</v>
      </c>
      <c r="H27" s="107">
        <v>1262</v>
      </c>
      <c r="I27" s="108"/>
      <c r="J27" s="108"/>
    </row>
    <row r="28" spans="1:10" x14ac:dyDescent="0.15">
      <c r="B28" s="331"/>
      <c r="D28" s="333"/>
      <c r="E28" s="333"/>
      <c r="F28" s="333"/>
      <c r="G28" s="333"/>
      <c r="H28" s="333"/>
      <c r="I28" s="333"/>
      <c r="J28" s="333"/>
    </row>
    <row r="29" spans="1:10" x14ac:dyDescent="0.15">
      <c r="A29" s="209"/>
      <c r="B29" s="175" t="s">
        <v>90</v>
      </c>
      <c r="C29" s="177" t="s">
        <v>91</v>
      </c>
      <c r="D29" s="50"/>
      <c r="E29" s="50"/>
      <c r="F29" s="50"/>
      <c r="G29" s="50"/>
      <c r="H29" s="50"/>
      <c r="I29" s="42"/>
      <c r="J29" s="42"/>
    </row>
    <row r="30" spans="1:10" x14ac:dyDescent="0.15">
      <c r="A30" s="209"/>
      <c r="B30" s="325" t="s">
        <v>69</v>
      </c>
      <c r="C30" s="326" t="s">
        <v>70</v>
      </c>
      <c r="D30" s="104">
        <v>-3</v>
      </c>
      <c r="E30" s="104">
        <v>-12</v>
      </c>
      <c r="F30" s="3">
        <v>-4</v>
      </c>
      <c r="G30" s="3">
        <v>0</v>
      </c>
      <c r="H30" s="4">
        <v>-1</v>
      </c>
      <c r="I30" s="42"/>
      <c r="J30" s="42"/>
    </row>
    <row r="31" spans="1:10" x14ac:dyDescent="0.15">
      <c r="A31" s="209"/>
      <c r="B31" s="328" t="s">
        <v>71</v>
      </c>
      <c r="C31" s="326" t="s">
        <v>72</v>
      </c>
      <c r="D31" s="104">
        <v>10</v>
      </c>
      <c r="E31" s="104">
        <v>-1</v>
      </c>
      <c r="F31" s="3">
        <v>6</v>
      </c>
      <c r="G31" s="3">
        <v>3</v>
      </c>
      <c r="H31" s="4">
        <v>0</v>
      </c>
      <c r="I31" s="42"/>
      <c r="J31" s="42"/>
    </row>
    <row r="32" spans="1:10" x14ac:dyDescent="0.15">
      <c r="A32" s="209"/>
      <c r="B32" s="328" t="s">
        <v>73</v>
      </c>
      <c r="C32" s="326" t="s">
        <v>74</v>
      </c>
      <c r="D32" s="104">
        <v>3</v>
      </c>
      <c r="E32" s="104">
        <v>-5</v>
      </c>
      <c r="F32" s="3">
        <v>-29</v>
      </c>
      <c r="G32" s="3">
        <v>-5</v>
      </c>
      <c r="H32" s="4">
        <v>-1</v>
      </c>
      <c r="I32" s="42"/>
      <c r="J32" s="42"/>
    </row>
    <row r="33" spans="1:16" x14ac:dyDescent="0.15">
      <c r="A33" s="209"/>
      <c r="B33" s="328" t="s">
        <v>78</v>
      </c>
      <c r="C33" s="326" t="s">
        <v>79</v>
      </c>
      <c r="D33" s="104">
        <v>15</v>
      </c>
      <c r="E33" s="104">
        <v>10</v>
      </c>
      <c r="F33" s="3">
        <v>7</v>
      </c>
      <c r="G33" s="3">
        <v>10</v>
      </c>
      <c r="H33" s="4">
        <v>12</v>
      </c>
      <c r="I33" s="42"/>
      <c r="J33" s="42"/>
    </row>
    <row r="34" spans="1:16" x14ac:dyDescent="0.15">
      <c r="A34" s="209"/>
      <c r="B34" s="328" t="s">
        <v>87</v>
      </c>
      <c r="C34" s="326" t="s">
        <v>81</v>
      </c>
      <c r="D34" s="104">
        <v>0</v>
      </c>
      <c r="E34" s="104">
        <v>5</v>
      </c>
      <c r="F34" s="3">
        <v>8</v>
      </c>
      <c r="G34" s="3">
        <v>10</v>
      </c>
      <c r="H34" s="4">
        <v>7</v>
      </c>
      <c r="I34" s="42"/>
      <c r="J34" s="42"/>
    </row>
    <row r="35" spans="1:16" x14ac:dyDescent="0.15">
      <c r="A35" s="209"/>
      <c r="B35" s="328" t="s">
        <v>82</v>
      </c>
      <c r="C35" s="326" t="s">
        <v>83</v>
      </c>
      <c r="D35" s="3">
        <v>11</v>
      </c>
      <c r="E35" s="3">
        <v>13</v>
      </c>
      <c r="F35" s="3">
        <v>-16</v>
      </c>
      <c r="G35" s="3">
        <v>8</v>
      </c>
      <c r="H35" s="4">
        <v>9</v>
      </c>
      <c r="I35" s="42"/>
      <c r="J35" s="42"/>
    </row>
    <row r="36" spans="1:16" s="330" customFormat="1" ht="16.5" thickBot="1" x14ac:dyDescent="0.2">
      <c r="A36" s="313"/>
      <c r="B36" s="329" t="s">
        <v>92</v>
      </c>
      <c r="C36" s="197" t="s">
        <v>93</v>
      </c>
      <c r="D36" s="48">
        <v>36</v>
      </c>
      <c r="E36" s="106">
        <v>10</v>
      </c>
      <c r="F36" s="48">
        <v>-28</v>
      </c>
      <c r="G36" s="48">
        <v>26</v>
      </c>
      <c r="H36" s="107">
        <v>26</v>
      </c>
      <c r="I36" s="108"/>
      <c r="J36" s="108"/>
    </row>
    <row r="37" spans="1:16" x14ac:dyDescent="0.15">
      <c r="A37" s="334"/>
      <c r="B37" s="334"/>
      <c r="C37" s="335"/>
      <c r="D37" s="336"/>
    </row>
    <row r="38" spans="1:16" x14ac:dyDescent="0.15">
      <c r="A38" s="334"/>
      <c r="B38" s="334"/>
      <c r="C38" s="335"/>
      <c r="D38" s="336"/>
      <c r="P38" s="337" t="s">
        <v>2</v>
      </c>
    </row>
    <row r="39" spans="1:16" ht="15" customHeight="1" x14ac:dyDescent="0.15">
      <c r="A39" s="209"/>
      <c r="B39" s="338"/>
      <c r="C39" s="34"/>
      <c r="D39" s="339" t="s">
        <v>5</v>
      </c>
      <c r="E39" s="339" t="s">
        <v>6</v>
      </c>
      <c r="F39" s="340" t="s">
        <v>7</v>
      </c>
      <c r="G39" s="152" t="s">
        <v>8</v>
      </c>
      <c r="H39" s="152" t="s">
        <v>9</v>
      </c>
      <c r="I39" s="341"/>
      <c r="J39" s="342" t="s">
        <v>60</v>
      </c>
      <c r="K39" s="153"/>
      <c r="L39" s="153"/>
      <c r="M39" s="155" t="s">
        <v>8</v>
      </c>
      <c r="N39" s="251" t="s">
        <v>9</v>
      </c>
      <c r="O39" s="153"/>
      <c r="P39" s="157" t="s">
        <v>10</v>
      </c>
    </row>
    <row r="40" spans="1:16" ht="14.45" customHeight="1" x14ac:dyDescent="0.15">
      <c r="A40" s="319"/>
      <c r="B40" s="319"/>
      <c r="C40" s="109"/>
      <c r="D40" s="343" t="s">
        <v>12</v>
      </c>
      <c r="E40" s="344" t="s">
        <v>12</v>
      </c>
      <c r="F40" s="344" t="s">
        <v>12</v>
      </c>
      <c r="G40" s="161" t="s">
        <v>12</v>
      </c>
      <c r="H40" s="345" t="s">
        <v>14</v>
      </c>
      <c r="I40" s="318"/>
      <c r="J40" s="346" t="s">
        <v>94</v>
      </c>
      <c r="K40" s="153"/>
      <c r="L40" s="153"/>
      <c r="M40" s="165" t="s">
        <v>120</v>
      </c>
      <c r="N40" s="166" t="s">
        <v>120</v>
      </c>
      <c r="O40" s="153"/>
      <c r="P40" s="167" t="s">
        <v>120</v>
      </c>
    </row>
    <row r="41" spans="1:16" ht="18.75" customHeight="1" x14ac:dyDescent="0.15">
      <c r="A41" s="321"/>
      <c r="B41" s="322" t="s">
        <v>95</v>
      </c>
      <c r="C41" s="322" t="s">
        <v>96</v>
      </c>
      <c r="D41" s="347" t="s">
        <v>15</v>
      </c>
      <c r="E41" s="348" t="s">
        <v>15</v>
      </c>
      <c r="F41" s="348" t="s">
        <v>15</v>
      </c>
      <c r="G41" s="170" t="s">
        <v>15</v>
      </c>
      <c r="H41" s="349" t="s">
        <v>16</v>
      </c>
      <c r="I41" s="324"/>
      <c r="J41" s="350"/>
      <c r="K41" s="153"/>
      <c r="L41" s="153"/>
      <c r="M41" s="425" t="s">
        <v>17</v>
      </c>
      <c r="N41" s="425"/>
      <c r="O41" s="153"/>
      <c r="P41" s="174"/>
    </row>
    <row r="42" spans="1:16" x14ac:dyDescent="0.15">
      <c r="A42" s="334"/>
      <c r="B42" s="175" t="s">
        <v>67</v>
      </c>
      <c r="C42" s="177" t="s">
        <v>68</v>
      </c>
      <c r="D42" s="35"/>
      <c r="E42" s="35"/>
      <c r="F42" s="35"/>
      <c r="G42" s="35"/>
      <c r="H42" s="35"/>
      <c r="I42" s="103"/>
      <c r="J42" s="118"/>
      <c r="K42" s="252"/>
      <c r="L42" s="252"/>
      <c r="M42" s="37"/>
      <c r="N42" s="37"/>
      <c r="O42" s="252"/>
      <c r="P42" s="38"/>
    </row>
    <row r="43" spans="1:16" s="351" customFormat="1" ht="15.75" customHeight="1" x14ac:dyDescent="0.15">
      <c r="B43" s="352" t="s">
        <v>71</v>
      </c>
      <c r="C43" s="353" t="s">
        <v>72</v>
      </c>
      <c r="D43" s="110">
        <v>213</v>
      </c>
      <c r="E43" s="111">
        <v>127</v>
      </c>
      <c r="F43" s="110">
        <v>176</v>
      </c>
      <c r="G43" s="112">
        <v>216</v>
      </c>
      <c r="H43" s="354">
        <v>200</v>
      </c>
      <c r="I43" s="355"/>
      <c r="J43" s="356">
        <f>H43-G43</f>
        <v>-16</v>
      </c>
      <c r="M43" s="357">
        <v>152</v>
      </c>
      <c r="N43" s="358">
        <v>178</v>
      </c>
      <c r="P43" s="359">
        <f>N43-M43</f>
        <v>26</v>
      </c>
    </row>
    <row r="44" spans="1:16" s="351" customFormat="1" ht="15.75" customHeight="1" x14ac:dyDescent="0.15">
      <c r="B44" s="360" t="s">
        <v>78</v>
      </c>
      <c r="C44" s="353" t="s">
        <v>97</v>
      </c>
      <c r="D44" s="113">
        <v>271</v>
      </c>
      <c r="E44" s="111">
        <v>298</v>
      </c>
      <c r="F44" s="113">
        <v>351</v>
      </c>
      <c r="G44" s="114">
        <v>304</v>
      </c>
      <c r="H44" s="361">
        <v>260</v>
      </c>
      <c r="I44" s="355"/>
      <c r="J44" s="362">
        <f>H44-G44</f>
        <v>-44</v>
      </c>
      <c r="M44" s="351">
        <v>253</v>
      </c>
      <c r="N44" s="363">
        <v>184</v>
      </c>
      <c r="P44" s="355">
        <f t="shared" ref="P44:P47" si="0">N44-M44</f>
        <v>-69</v>
      </c>
    </row>
    <row r="45" spans="1:16" s="351" customFormat="1" ht="15.75" customHeight="1" x14ac:dyDescent="0.15">
      <c r="B45" s="360" t="s">
        <v>87</v>
      </c>
      <c r="C45" s="353" t="s">
        <v>98</v>
      </c>
      <c r="D45" s="113">
        <v>135</v>
      </c>
      <c r="E45" s="111">
        <v>108</v>
      </c>
      <c r="F45" s="113">
        <v>169</v>
      </c>
      <c r="G45" s="114">
        <v>116</v>
      </c>
      <c r="H45" s="361">
        <v>90</v>
      </c>
      <c r="I45" s="355"/>
      <c r="J45" s="362">
        <f>H45-G45</f>
        <v>-26</v>
      </c>
      <c r="M45" s="351">
        <v>96</v>
      </c>
      <c r="N45" s="363">
        <v>72</v>
      </c>
      <c r="P45" s="355">
        <f t="shared" si="0"/>
        <v>-24</v>
      </c>
    </row>
    <row r="46" spans="1:16" s="351" customFormat="1" ht="15.75" customHeight="1" x14ac:dyDescent="0.15">
      <c r="B46" s="360" t="s">
        <v>82</v>
      </c>
      <c r="C46" s="353" t="s">
        <v>99</v>
      </c>
      <c r="D46" s="113">
        <v>380</v>
      </c>
      <c r="E46" s="111">
        <v>271</v>
      </c>
      <c r="F46" s="113">
        <v>275</v>
      </c>
      <c r="G46" s="114">
        <v>264</v>
      </c>
      <c r="H46" s="361">
        <v>280</v>
      </c>
      <c r="I46" s="355"/>
      <c r="J46" s="362">
        <f>H46-G46</f>
        <v>16</v>
      </c>
      <c r="M46" s="351">
        <v>184</v>
      </c>
      <c r="N46" s="363">
        <v>217</v>
      </c>
      <c r="P46" s="355">
        <f t="shared" si="0"/>
        <v>33</v>
      </c>
    </row>
    <row r="47" spans="1:16" s="368" customFormat="1" ht="15.75" customHeight="1" thickBot="1" x14ac:dyDescent="0.2">
      <c r="A47" s="364"/>
      <c r="B47" s="329" t="s">
        <v>84</v>
      </c>
      <c r="C47" s="197" t="s">
        <v>85</v>
      </c>
      <c r="D47" s="120">
        <v>999</v>
      </c>
      <c r="E47" s="121">
        <v>804</v>
      </c>
      <c r="F47" s="120">
        <v>971</v>
      </c>
      <c r="G47" s="122">
        <v>902</v>
      </c>
      <c r="H47" s="365">
        <f>SUM(H43:H46)</f>
        <v>830</v>
      </c>
      <c r="I47" s="123"/>
      <c r="J47" s="138">
        <f>H47-G47</f>
        <v>-72</v>
      </c>
      <c r="K47" s="366"/>
      <c r="L47" s="366"/>
      <c r="M47" s="124">
        <v>685</v>
      </c>
      <c r="N47" s="367">
        <f>SUM(N43:N46)</f>
        <v>651</v>
      </c>
      <c r="O47" s="366"/>
      <c r="P47" s="125">
        <f t="shared" si="0"/>
        <v>-34</v>
      </c>
    </row>
    <row r="48" spans="1:16" x14ac:dyDescent="0.15">
      <c r="B48" s="331"/>
      <c r="D48" s="369"/>
      <c r="E48" s="369"/>
      <c r="F48" s="369"/>
      <c r="G48" s="369"/>
      <c r="H48" s="369"/>
      <c r="I48" s="369"/>
      <c r="J48" s="370"/>
      <c r="P48" s="369"/>
    </row>
    <row r="49" spans="1:16" x14ac:dyDescent="0.15">
      <c r="A49" s="334"/>
      <c r="B49" s="175" t="s">
        <v>39</v>
      </c>
      <c r="C49" s="177" t="s">
        <v>86</v>
      </c>
      <c r="D49" s="115"/>
      <c r="E49" s="115"/>
      <c r="F49" s="115"/>
      <c r="G49" s="115"/>
      <c r="H49" s="371"/>
      <c r="I49" s="372"/>
      <c r="J49" s="373"/>
      <c r="M49" s="374"/>
      <c r="N49" s="374"/>
      <c r="P49" s="371"/>
    </row>
    <row r="50" spans="1:16" s="351" customFormat="1" ht="15.75" customHeight="1" x14ac:dyDescent="0.15">
      <c r="B50" s="352" t="s">
        <v>71</v>
      </c>
      <c r="C50" s="353" t="s">
        <v>72</v>
      </c>
      <c r="D50" s="110">
        <v>231</v>
      </c>
      <c r="E50" s="111">
        <v>166</v>
      </c>
      <c r="F50" s="110">
        <v>145</v>
      </c>
      <c r="G50" s="112">
        <v>156</v>
      </c>
      <c r="H50" s="354">
        <v>190</v>
      </c>
      <c r="I50" s="355"/>
      <c r="J50" s="356">
        <f>H50-G50</f>
        <v>34</v>
      </c>
      <c r="M50" s="357">
        <v>105</v>
      </c>
      <c r="N50" s="358">
        <v>136</v>
      </c>
      <c r="P50" s="359">
        <f t="shared" ref="P50:P54" si="1">N50-M50</f>
        <v>31</v>
      </c>
    </row>
    <row r="51" spans="1:16" s="351" customFormat="1" ht="15.75" customHeight="1" x14ac:dyDescent="0.15">
      <c r="B51" s="360" t="s">
        <v>78</v>
      </c>
      <c r="C51" s="353" t="s">
        <v>97</v>
      </c>
      <c r="D51" s="113">
        <v>275</v>
      </c>
      <c r="E51" s="111">
        <v>280</v>
      </c>
      <c r="F51" s="113">
        <v>315</v>
      </c>
      <c r="G51" s="114">
        <v>325</v>
      </c>
      <c r="H51" s="361">
        <v>310</v>
      </c>
      <c r="I51" s="355"/>
      <c r="J51" s="362">
        <f>H51-G51</f>
        <v>-15</v>
      </c>
      <c r="M51" s="351">
        <v>226</v>
      </c>
      <c r="N51" s="363">
        <v>193</v>
      </c>
      <c r="P51" s="355">
        <f t="shared" si="1"/>
        <v>-33</v>
      </c>
    </row>
    <row r="52" spans="1:16" s="351" customFormat="1" ht="15.75" customHeight="1" x14ac:dyDescent="0.15">
      <c r="B52" s="360" t="s">
        <v>87</v>
      </c>
      <c r="C52" s="353" t="s">
        <v>98</v>
      </c>
      <c r="D52" s="113">
        <v>120</v>
      </c>
      <c r="E52" s="111">
        <v>117</v>
      </c>
      <c r="F52" s="113">
        <v>139</v>
      </c>
      <c r="G52" s="114">
        <v>138</v>
      </c>
      <c r="H52" s="361">
        <v>120</v>
      </c>
      <c r="I52" s="355"/>
      <c r="J52" s="362">
        <f>H52-G52</f>
        <v>-18</v>
      </c>
      <c r="M52" s="351">
        <v>98</v>
      </c>
      <c r="N52" s="363">
        <v>93</v>
      </c>
      <c r="P52" s="355">
        <f t="shared" si="1"/>
        <v>-5</v>
      </c>
    </row>
    <row r="53" spans="1:16" s="351" customFormat="1" ht="15.75" customHeight="1" x14ac:dyDescent="0.15">
      <c r="B53" s="360" t="s">
        <v>82</v>
      </c>
      <c r="C53" s="353" t="s">
        <v>99</v>
      </c>
      <c r="D53" s="113">
        <v>317</v>
      </c>
      <c r="E53" s="111">
        <v>275</v>
      </c>
      <c r="F53" s="113">
        <v>264</v>
      </c>
      <c r="G53" s="114">
        <v>262</v>
      </c>
      <c r="H53" s="361">
        <v>270</v>
      </c>
      <c r="I53" s="355"/>
      <c r="J53" s="362">
        <f>H53-G53</f>
        <v>8</v>
      </c>
      <c r="M53" s="351">
        <v>172</v>
      </c>
      <c r="N53" s="363">
        <v>222</v>
      </c>
      <c r="P53" s="355">
        <f t="shared" si="1"/>
        <v>50</v>
      </c>
    </row>
    <row r="54" spans="1:16" s="368" customFormat="1" ht="15.75" customHeight="1" thickBot="1" x14ac:dyDescent="0.2">
      <c r="A54" s="364"/>
      <c r="B54" s="329" t="s">
        <v>88</v>
      </c>
      <c r="C54" s="197" t="s">
        <v>89</v>
      </c>
      <c r="D54" s="120">
        <v>943</v>
      </c>
      <c r="E54" s="121">
        <v>838</v>
      </c>
      <c r="F54" s="120">
        <v>863</v>
      </c>
      <c r="G54" s="122">
        <v>882</v>
      </c>
      <c r="H54" s="365">
        <f>SUM(H50:H53)</f>
        <v>890</v>
      </c>
      <c r="I54" s="123"/>
      <c r="J54" s="138">
        <f>H54-G54</f>
        <v>8</v>
      </c>
      <c r="K54" s="366"/>
      <c r="L54" s="366"/>
      <c r="M54" s="124">
        <v>601</v>
      </c>
      <c r="N54" s="367">
        <f>SUM(N50:N53)</f>
        <v>644</v>
      </c>
      <c r="O54" s="366"/>
      <c r="P54" s="125">
        <f t="shared" si="1"/>
        <v>43</v>
      </c>
    </row>
    <row r="55" spans="1:16" x14ac:dyDescent="0.15">
      <c r="B55" s="331"/>
      <c r="D55" s="369"/>
      <c r="E55" s="369"/>
      <c r="F55" s="369"/>
      <c r="G55" s="369"/>
      <c r="H55" s="369"/>
      <c r="I55" s="369"/>
      <c r="J55" s="370"/>
      <c r="P55" s="369"/>
    </row>
    <row r="56" spans="1:16" x14ac:dyDescent="0.15">
      <c r="A56" s="334"/>
      <c r="B56" s="175" t="s">
        <v>90</v>
      </c>
      <c r="C56" s="177" t="s">
        <v>91</v>
      </c>
      <c r="D56" s="115"/>
      <c r="E56" s="115"/>
      <c r="F56" s="115"/>
      <c r="G56" s="115"/>
      <c r="H56" s="116"/>
      <c r="I56" s="119"/>
      <c r="J56" s="139"/>
      <c r="M56" s="117"/>
      <c r="N56" s="117"/>
      <c r="P56" s="116"/>
    </row>
    <row r="57" spans="1:16" s="351" customFormat="1" ht="15.75" customHeight="1" x14ac:dyDescent="0.15">
      <c r="B57" s="352" t="s">
        <v>71</v>
      </c>
      <c r="C57" s="353" t="s">
        <v>72</v>
      </c>
      <c r="D57" s="110">
        <v>6</v>
      </c>
      <c r="E57" s="111">
        <v>3</v>
      </c>
      <c r="F57" s="110">
        <v>-0.36</v>
      </c>
      <c r="G57" s="112">
        <v>5</v>
      </c>
      <c r="H57" s="358">
        <v>6</v>
      </c>
      <c r="J57" s="356">
        <f>H57-G57</f>
        <v>1</v>
      </c>
      <c r="M57" s="357">
        <v>3</v>
      </c>
      <c r="N57" s="358">
        <v>8</v>
      </c>
      <c r="P57" s="357">
        <f t="shared" ref="P57:P61" si="2">N57-M57</f>
        <v>5</v>
      </c>
    </row>
    <row r="58" spans="1:16" s="351" customFormat="1" ht="15.75" customHeight="1" x14ac:dyDescent="0.15">
      <c r="B58" s="360" t="s">
        <v>78</v>
      </c>
      <c r="C58" s="353" t="s">
        <v>97</v>
      </c>
      <c r="D58" s="113">
        <v>9</v>
      </c>
      <c r="E58" s="111">
        <v>13</v>
      </c>
      <c r="F58" s="113">
        <v>14</v>
      </c>
      <c r="G58" s="114">
        <v>22</v>
      </c>
      <c r="H58" s="363">
        <v>8</v>
      </c>
      <c r="J58" s="362">
        <f>H58-G58</f>
        <v>-14</v>
      </c>
      <c r="M58" s="351">
        <v>14</v>
      </c>
      <c r="N58" s="363">
        <v>4</v>
      </c>
      <c r="P58" s="351">
        <f t="shared" si="2"/>
        <v>-10</v>
      </c>
    </row>
    <row r="59" spans="1:16" s="351" customFormat="1" ht="15.75" customHeight="1" x14ac:dyDescent="0.15">
      <c r="B59" s="360" t="s">
        <v>87</v>
      </c>
      <c r="C59" s="353" t="s">
        <v>98</v>
      </c>
      <c r="D59" s="113">
        <v>4</v>
      </c>
      <c r="E59" s="111">
        <v>4</v>
      </c>
      <c r="F59" s="113">
        <v>-1</v>
      </c>
      <c r="G59" s="114">
        <v>3</v>
      </c>
      <c r="H59" s="363">
        <v>4.5</v>
      </c>
      <c r="J59" s="375">
        <f>H59-G59</f>
        <v>1.5</v>
      </c>
      <c r="M59" s="351">
        <v>-1</v>
      </c>
      <c r="N59" s="363">
        <v>3</v>
      </c>
      <c r="P59" s="351">
        <f t="shared" si="2"/>
        <v>4</v>
      </c>
    </row>
    <row r="60" spans="1:16" s="351" customFormat="1" ht="15.75" customHeight="1" x14ac:dyDescent="0.15">
      <c r="B60" s="360" t="s">
        <v>82</v>
      </c>
      <c r="C60" s="353" t="s">
        <v>99</v>
      </c>
      <c r="D60" s="113">
        <v>-14</v>
      </c>
      <c r="E60" s="111">
        <v>4</v>
      </c>
      <c r="F60" s="113">
        <v>9</v>
      </c>
      <c r="G60" s="114">
        <v>4</v>
      </c>
      <c r="H60" s="363">
        <v>4.5</v>
      </c>
      <c r="J60" s="375">
        <f>H60-G60</f>
        <v>0.5</v>
      </c>
      <c r="M60" s="351">
        <v>-3</v>
      </c>
      <c r="N60" s="363">
        <v>4</v>
      </c>
      <c r="P60" s="351">
        <f t="shared" si="2"/>
        <v>7</v>
      </c>
    </row>
    <row r="61" spans="1:16" s="368" customFormat="1" ht="15.75" customHeight="1" thickBot="1" x14ac:dyDescent="0.2">
      <c r="B61" s="329" t="s">
        <v>92</v>
      </c>
      <c r="C61" s="197" t="s">
        <v>93</v>
      </c>
      <c r="D61" s="120">
        <v>5</v>
      </c>
      <c r="E61" s="121">
        <v>24</v>
      </c>
      <c r="F61" s="120">
        <v>22</v>
      </c>
      <c r="G61" s="122">
        <v>34</v>
      </c>
      <c r="H61" s="367">
        <f>SUM(H57:H60)</f>
        <v>23</v>
      </c>
      <c r="I61" s="126"/>
      <c r="J61" s="138">
        <f>H61-G61</f>
        <v>-11</v>
      </c>
      <c r="K61" s="366"/>
      <c r="L61" s="366"/>
      <c r="M61" s="124">
        <v>13</v>
      </c>
      <c r="N61" s="367">
        <f>SUM(N57:N60)</f>
        <v>19</v>
      </c>
      <c r="O61" s="366"/>
      <c r="P61" s="124">
        <f t="shared" si="2"/>
        <v>6</v>
      </c>
    </row>
    <row r="62" spans="1:16" x14ac:dyDescent="0.15">
      <c r="B62" s="334"/>
      <c r="C62" s="335"/>
      <c r="D62" s="336"/>
    </row>
    <row r="63" spans="1:16" x14ac:dyDescent="0.15">
      <c r="B63" s="331" t="s">
        <v>100</v>
      </c>
    </row>
    <row r="64" spans="1:16" x14ac:dyDescent="0.15">
      <c r="B64" s="222" t="s">
        <v>101</v>
      </c>
    </row>
    <row r="65" spans="2:2" x14ac:dyDescent="0.15">
      <c r="B65" s="222" t="s">
        <v>102</v>
      </c>
    </row>
    <row r="66" spans="2:2" x14ac:dyDescent="0.15">
      <c r="B66" s="222" t="s">
        <v>46</v>
      </c>
    </row>
    <row r="67" spans="2:2" x14ac:dyDescent="0.15">
      <c r="B67" s="222"/>
    </row>
    <row r="68" spans="2:2" x14ac:dyDescent="0.15">
      <c r="B68" s="331"/>
    </row>
    <row r="69" spans="2:2" x14ac:dyDescent="0.15">
      <c r="B69" s="222"/>
    </row>
    <row r="70" spans="2:2" x14ac:dyDescent="0.15">
      <c r="B70" s="222"/>
    </row>
    <row r="71" spans="2:2" x14ac:dyDescent="0.15">
      <c r="B71" s="222"/>
    </row>
    <row r="72" spans="2:2" x14ac:dyDescent="0.15">
      <c r="B72" s="222"/>
    </row>
  </sheetData>
  <sheetProtection algorithmName="SHA-512" hashValue="Qu6e3UB1Knpv0deQOObXXfVLXRzLC16EhfIamLHv0Bgf7SmawispuO2xpirJLZO5j4uUo5WgMhgViDENsmBBTw==" saltValue="18IKdBUeKkHY0mDv/r+gnQ==" spinCount="100000" sheet="1" objects="1" scenarios="1"/>
  <mergeCells count="1">
    <mergeCell ref="M41:N41"/>
  </mergeCells>
  <phoneticPr fontId="5"/>
  <conditionalFormatting sqref="A19:A27 J4:J16 J18:J27 J29:J36 F39:J47 H56:J61 H49:J54">
    <cfRule type="containsErrors" dxfId="55" priority="133">
      <formula>ISERROR(A4)</formula>
    </cfRule>
  </conditionalFormatting>
  <conditionalFormatting sqref="A3:B7">
    <cfRule type="containsErrors" dxfId="54" priority="89">
      <formula>ISERROR(A3)</formula>
    </cfRule>
  </conditionalFormatting>
  <conditionalFormatting sqref="A29:D38">
    <cfRule type="containsErrors" dxfId="53" priority="78">
      <formula>ISERROR(A29)</formula>
    </cfRule>
  </conditionalFormatting>
  <conditionalFormatting sqref="A39:E42">
    <cfRule type="containsErrors" dxfId="52" priority="86">
      <formula>ISERROR(A39)</formula>
    </cfRule>
  </conditionalFormatting>
  <conditionalFormatting sqref="A56:G56">
    <cfRule type="containsErrors" dxfId="51" priority="42">
      <formula>ISERROR(A56)</formula>
    </cfRule>
  </conditionalFormatting>
  <conditionalFormatting sqref="B8:B17">
    <cfRule type="containsErrors" dxfId="50" priority="82">
      <formula>ISERROR(B8)</formula>
    </cfRule>
  </conditionalFormatting>
  <conditionalFormatting sqref="B19:B28">
    <cfRule type="containsErrors" dxfId="49" priority="79">
      <formula>ISERROR(B19)</formula>
    </cfRule>
  </conditionalFormatting>
  <conditionalFormatting sqref="B43:B48">
    <cfRule type="containsErrors" dxfId="48" priority="75">
      <formula>ISERROR(B43)</formula>
    </cfRule>
  </conditionalFormatting>
  <conditionalFormatting sqref="B50:B55">
    <cfRule type="containsErrors" dxfId="47" priority="74">
      <formula>ISERROR(B50)</formula>
    </cfRule>
  </conditionalFormatting>
  <conditionalFormatting sqref="B63:B72">
    <cfRule type="containsErrors" dxfId="46" priority="68">
      <formula>ISERROR(B63)</formula>
    </cfRule>
  </conditionalFormatting>
  <conditionalFormatting sqref="B1:C2">
    <cfRule type="containsErrors" dxfId="45" priority="96">
      <formula>ISERROR(B1)</formula>
    </cfRule>
  </conditionalFormatting>
  <conditionalFormatting sqref="B57:G61">
    <cfRule type="containsErrors" dxfId="44" priority="73">
      <formula>ISERROR(B57)</formula>
    </cfRule>
  </conditionalFormatting>
  <conditionalFormatting sqref="C3:C6">
    <cfRule type="containsErrors" dxfId="43" priority="88">
      <formula>ISERROR(C3)</formula>
    </cfRule>
  </conditionalFormatting>
  <conditionalFormatting sqref="C43:E47">
    <cfRule type="containsErrors" dxfId="42" priority="95">
      <formula>ISERROR(C43)</formula>
    </cfRule>
  </conditionalFormatting>
  <conditionalFormatting sqref="C19:I27">
    <cfRule type="containsErrors" dxfId="41" priority="92">
      <formula>ISERROR(C19)</formula>
    </cfRule>
  </conditionalFormatting>
  <conditionalFormatting sqref="D4:I6">
    <cfRule type="containsErrors" dxfId="40" priority="66">
      <formula>ISERROR(D4)</formula>
    </cfRule>
  </conditionalFormatting>
  <conditionalFormatting sqref="H39:I47">
    <cfRule type="containsErrors" dxfId="39" priority="29">
      <formula>ISERROR(H39)</formula>
    </cfRule>
  </conditionalFormatting>
  <conditionalFormatting sqref="C7:I16 A8:A16 A18:I18 E29:I36 A43:A47 H47:I47 A49:G49 A50:A54 C50:G54 B62:D62">
    <cfRule type="containsErrors" dxfId="38" priority="142">
      <formula>ISERROR(A7)</formula>
    </cfRule>
  </conditionalFormatting>
  <conditionalFormatting sqref="P39 P41">
    <cfRule type="containsErrors" dxfId="37" priority="24">
      <formula>ISERROR(P39)</formula>
    </cfRule>
  </conditionalFormatting>
  <conditionalFormatting sqref="M39:N39 M41">
    <cfRule type="containsErrors" dxfId="36" priority="25">
      <formula>ISERROR(M39)</formula>
    </cfRule>
  </conditionalFormatting>
  <conditionalFormatting sqref="M42:N42">
    <cfRule type="containsErrors" dxfId="35" priority="23">
      <formula>ISERROR(M42)</formula>
    </cfRule>
  </conditionalFormatting>
  <conditionalFormatting sqref="P42">
    <cfRule type="containsErrors" dxfId="34" priority="22">
      <formula>ISERROR(P42)</formula>
    </cfRule>
  </conditionalFormatting>
  <conditionalFormatting sqref="M49:N54 M56:N61">
    <cfRule type="containsErrors" dxfId="33" priority="20">
      <formula>ISERROR(M49)</formula>
    </cfRule>
  </conditionalFormatting>
  <conditionalFormatting sqref="M43:N47">
    <cfRule type="containsErrors" dxfId="32" priority="19">
      <formula>ISERROR(M43)</formula>
    </cfRule>
  </conditionalFormatting>
  <conditionalFormatting sqref="M47:N47">
    <cfRule type="containsErrors" dxfId="31" priority="21">
      <formula>ISERROR(M47)</formula>
    </cfRule>
  </conditionalFormatting>
  <conditionalFormatting sqref="P49:P54 P56:P61">
    <cfRule type="containsErrors" dxfId="30" priority="17">
      <formula>ISERROR(P49)</formula>
    </cfRule>
  </conditionalFormatting>
  <conditionalFormatting sqref="P43:P47">
    <cfRule type="containsErrors" dxfId="29" priority="16">
      <formula>ISERROR(P43)</formula>
    </cfRule>
  </conditionalFormatting>
  <conditionalFormatting sqref="P47">
    <cfRule type="containsErrors" dxfId="28" priority="18">
      <formula>ISERROR(P47)</formula>
    </cfRule>
  </conditionalFormatting>
  <conditionalFormatting sqref="M40:N40">
    <cfRule type="containsErrors" dxfId="27" priority="15">
      <formula>ISERROR(M40)</formula>
    </cfRule>
  </conditionalFormatting>
  <conditionalFormatting sqref="P40">
    <cfRule type="containsErrors" dxfId="26" priority="14">
      <formula>ISERROR(P40)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3EA7-5DD9-44EA-B224-C5B045BEE706}">
  <dimension ref="A1:U63"/>
  <sheetViews>
    <sheetView showGridLines="0" zoomScale="85" zoomScaleNormal="85" zoomScaleSheetLayoutView="100" workbookViewId="0">
      <selection activeCell="K39" sqref="K39"/>
    </sheetView>
  </sheetViews>
  <sheetFormatPr defaultColWidth="9" defaultRowHeight="15.75" x14ac:dyDescent="0.15"/>
  <cols>
    <col min="1" max="1" width="1.625" style="146" customWidth="1"/>
    <col min="2" max="2" width="54.375" style="146" customWidth="1"/>
    <col min="3" max="3" width="20.375" style="221" customWidth="1"/>
    <col min="4" max="8" width="11.625" style="146" customWidth="1"/>
    <col min="9" max="9" width="1.625" style="146" customWidth="1"/>
    <col min="10" max="10" width="11.625" style="146" customWidth="1"/>
    <col min="11" max="12" width="1.625" style="146" customWidth="1"/>
    <col min="13" max="14" width="9" style="146"/>
    <col min="15" max="15" width="1.625" style="146" customWidth="1"/>
    <col min="16" max="16384" width="9" style="146"/>
  </cols>
  <sheetData>
    <row r="1" spans="1:18" s="140" customFormat="1" ht="39.950000000000003" customHeight="1" x14ac:dyDescent="0.15">
      <c r="B1" s="141" t="s">
        <v>103</v>
      </c>
      <c r="C1" s="381"/>
      <c r="D1" s="143"/>
    </row>
    <row r="2" spans="1:18" s="140" customFormat="1" ht="39.950000000000003" customHeight="1" x14ac:dyDescent="0.15">
      <c r="B2" s="141" t="s">
        <v>104</v>
      </c>
      <c r="C2" s="142"/>
      <c r="D2" s="143"/>
      <c r="M2" s="407"/>
      <c r="N2" s="407"/>
      <c r="O2" s="407"/>
      <c r="P2" s="407"/>
      <c r="Q2" s="407"/>
      <c r="R2" s="407"/>
    </row>
    <row r="3" spans="1:18" ht="9.75" customHeight="1" x14ac:dyDescent="0.15">
      <c r="A3" s="382"/>
      <c r="B3" s="383"/>
      <c r="C3" s="384"/>
    </row>
    <row r="4" spans="1:18" ht="13.5" customHeight="1" x14ac:dyDescent="0.15">
      <c r="A4" s="321"/>
      <c r="B4" s="190"/>
      <c r="C4" s="190"/>
      <c r="J4" s="147"/>
      <c r="P4" s="147" t="s">
        <v>64</v>
      </c>
    </row>
    <row r="5" spans="1:18" ht="15" customHeight="1" x14ac:dyDescent="0.15">
      <c r="A5" s="312"/>
      <c r="B5" s="313"/>
      <c r="C5" s="34"/>
      <c r="D5" s="385" t="s">
        <v>5</v>
      </c>
      <c r="E5" s="385" t="s">
        <v>6</v>
      </c>
      <c r="F5" s="386" t="s">
        <v>7</v>
      </c>
      <c r="G5" s="228" t="s">
        <v>8</v>
      </c>
      <c r="H5" s="228" t="s">
        <v>9</v>
      </c>
      <c r="I5" s="387"/>
      <c r="J5" s="227" t="s">
        <v>10</v>
      </c>
      <c r="K5" s="387"/>
      <c r="L5" s="153"/>
      <c r="M5" s="155" t="s">
        <v>8</v>
      </c>
      <c r="N5" s="251" t="s">
        <v>9</v>
      </c>
      <c r="O5" s="153"/>
      <c r="P5" s="157" t="s">
        <v>10</v>
      </c>
    </row>
    <row r="6" spans="1:18" ht="15" customHeight="1" x14ac:dyDescent="0.15">
      <c r="A6" s="319"/>
      <c r="B6" s="193"/>
      <c r="C6" s="193"/>
      <c r="D6" s="388" t="s">
        <v>12</v>
      </c>
      <c r="E6" s="343" t="s">
        <v>12</v>
      </c>
      <c r="F6" s="343" t="s">
        <v>12</v>
      </c>
      <c r="G6" s="254" t="s">
        <v>12</v>
      </c>
      <c r="H6" s="254" t="s">
        <v>14</v>
      </c>
      <c r="I6" s="387"/>
      <c r="J6" s="160" t="s">
        <v>14</v>
      </c>
      <c r="K6" s="387"/>
      <c r="L6" s="153"/>
      <c r="M6" s="165" t="s">
        <v>120</v>
      </c>
      <c r="N6" s="166" t="s">
        <v>120</v>
      </c>
      <c r="O6" s="153"/>
      <c r="P6" s="167" t="s">
        <v>120</v>
      </c>
    </row>
    <row r="7" spans="1:18" ht="15" customHeight="1" x14ac:dyDescent="0.15">
      <c r="A7" s="321"/>
      <c r="B7" s="322" t="s">
        <v>95</v>
      </c>
      <c r="C7" s="322" t="s">
        <v>96</v>
      </c>
      <c r="D7" s="389" t="s">
        <v>15</v>
      </c>
      <c r="E7" s="347" t="s">
        <v>15</v>
      </c>
      <c r="F7" s="347" t="s">
        <v>105</v>
      </c>
      <c r="G7" s="259" t="s">
        <v>15</v>
      </c>
      <c r="H7" s="259" t="s">
        <v>16</v>
      </c>
      <c r="I7" s="387"/>
      <c r="J7" s="169"/>
      <c r="K7" s="390"/>
      <c r="L7" s="153"/>
      <c r="M7" s="425" t="s">
        <v>17</v>
      </c>
      <c r="N7" s="425"/>
      <c r="O7" s="153"/>
      <c r="P7" s="380"/>
    </row>
    <row r="8" spans="1:18" x14ac:dyDescent="0.15">
      <c r="A8" s="209"/>
      <c r="B8" s="175" t="s">
        <v>67</v>
      </c>
      <c r="C8" s="177" t="s">
        <v>68</v>
      </c>
      <c r="D8" s="35"/>
      <c r="E8" s="35"/>
      <c r="F8" s="35"/>
      <c r="G8" s="35"/>
      <c r="H8" s="35"/>
      <c r="J8" s="36"/>
      <c r="L8" s="252"/>
      <c r="M8" s="37"/>
      <c r="N8" s="37"/>
      <c r="O8" s="252"/>
      <c r="P8" s="38"/>
    </row>
    <row r="9" spans="1:18" x14ac:dyDescent="0.15">
      <c r="A9" s="209"/>
      <c r="B9" s="325" t="s">
        <v>106</v>
      </c>
      <c r="C9" s="326" t="s">
        <v>107</v>
      </c>
      <c r="D9" s="39">
        <v>282</v>
      </c>
      <c r="E9" s="40">
        <v>298</v>
      </c>
      <c r="F9" s="40">
        <v>256</v>
      </c>
      <c r="G9" s="41">
        <v>238</v>
      </c>
      <c r="H9" s="105">
        <v>350</v>
      </c>
      <c r="I9" s="391"/>
      <c r="J9" s="392">
        <f t="shared" ref="J9:J15" si="0">H9-G9</f>
        <v>112</v>
      </c>
      <c r="K9" s="391"/>
      <c r="M9" s="376">
        <v>117</v>
      </c>
      <c r="N9" s="393">
        <v>333</v>
      </c>
      <c r="P9" s="42">
        <f>N9-M9</f>
        <v>216</v>
      </c>
    </row>
    <row r="10" spans="1:18" x14ac:dyDescent="0.15">
      <c r="A10" s="209"/>
      <c r="B10" s="328" t="s">
        <v>73</v>
      </c>
      <c r="C10" s="326" t="s">
        <v>74</v>
      </c>
      <c r="D10" s="44">
        <v>221</v>
      </c>
      <c r="E10" s="45">
        <v>49</v>
      </c>
      <c r="F10" s="45">
        <v>152</v>
      </c>
      <c r="G10" s="41">
        <v>237</v>
      </c>
      <c r="H10" s="4">
        <v>240</v>
      </c>
      <c r="I10" s="391"/>
      <c r="J10" s="182">
        <f t="shared" si="0"/>
        <v>3</v>
      </c>
      <c r="K10" s="391"/>
      <c r="M10" s="376">
        <v>137</v>
      </c>
      <c r="N10" s="394">
        <v>183</v>
      </c>
      <c r="P10" s="42">
        <f t="shared" ref="P10:P14" si="1">N10-M10</f>
        <v>46</v>
      </c>
    </row>
    <row r="11" spans="1:18" x14ac:dyDescent="0.15">
      <c r="A11" s="209"/>
      <c r="B11" s="184" t="s">
        <v>73</v>
      </c>
      <c r="C11" s="186" t="s">
        <v>75</v>
      </c>
      <c r="D11" s="44">
        <v>80</v>
      </c>
      <c r="E11" s="45">
        <v>31</v>
      </c>
      <c r="F11" s="45">
        <v>41</v>
      </c>
      <c r="G11" s="41">
        <v>86</v>
      </c>
      <c r="H11" s="41">
        <v>70</v>
      </c>
      <c r="I11" s="391"/>
      <c r="J11" s="206">
        <f t="shared" si="0"/>
        <v>-16</v>
      </c>
      <c r="K11" s="391"/>
      <c r="M11" s="376">
        <v>76</v>
      </c>
      <c r="N11" s="394">
        <v>41</v>
      </c>
      <c r="P11" s="46">
        <f t="shared" si="1"/>
        <v>-35</v>
      </c>
    </row>
    <row r="12" spans="1:18" x14ac:dyDescent="0.15">
      <c r="A12" s="209"/>
      <c r="B12" s="184" t="s">
        <v>76</v>
      </c>
      <c r="C12" s="186" t="s">
        <v>77</v>
      </c>
      <c r="D12" s="44">
        <v>139</v>
      </c>
      <c r="E12" s="45">
        <v>17</v>
      </c>
      <c r="F12" s="45">
        <v>111</v>
      </c>
      <c r="G12" s="41">
        <v>151</v>
      </c>
      <c r="H12" s="41">
        <v>170</v>
      </c>
      <c r="I12" s="391"/>
      <c r="J12" s="206">
        <f t="shared" si="0"/>
        <v>19</v>
      </c>
      <c r="K12" s="391"/>
      <c r="M12" s="376">
        <v>61</v>
      </c>
      <c r="N12" s="394">
        <v>142</v>
      </c>
      <c r="P12" s="46">
        <f t="shared" si="1"/>
        <v>81</v>
      </c>
    </row>
    <row r="13" spans="1:18" x14ac:dyDescent="0.15">
      <c r="A13" s="209"/>
      <c r="B13" s="328" t="s">
        <v>108</v>
      </c>
      <c r="C13" s="326" t="s">
        <v>109</v>
      </c>
      <c r="D13" s="39">
        <v>21</v>
      </c>
      <c r="E13" s="40">
        <v>15</v>
      </c>
      <c r="F13" s="40">
        <v>12</v>
      </c>
      <c r="G13" s="47">
        <v>33</v>
      </c>
      <c r="H13" s="4">
        <v>50</v>
      </c>
      <c r="I13" s="391"/>
      <c r="J13" s="182">
        <f t="shared" si="0"/>
        <v>17</v>
      </c>
      <c r="K13" s="391"/>
      <c r="M13" s="376">
        <v>32</v>
      </c>
      <c r="N13" s="394">
        <v>35</v>
      </c>
      <c r="P13" s="42">
        <f t="shared" si="1"/>
        <v>3</v>
      </c>
    </row>
    <row r="14" spans="1:18" x14ac:dyDescent="0.15">
      <c r="A14" s="209"/>
      <c r="B14" s="328" t="s">
        <v>110</v>
      </c>
      <c r="C14" s="326" t="s">
        <v>111</v>
      </c>
      <c r="D14" s="44">
        <v>17</v>
      </c>
      <c r="E14" s="45">
        <v>7</v>
      </c>
      <c r="F14" s="45">
        <v>10</v>
      </c>
      <c r="G14" s="47">
        <v>254</v>
      </c>
      <c r="H14" s="4">
        <v>110</v>
      </c>
      <c r="I14" s="391"/>
      <c r="J14" s="182">
        <f t="shared" si="0"/>
        <v>-144</v>
      </c>
      <c r="K14" s="391"/>
      <c r="M14" s="376">
        <v>4</v>
      </c>
      <c r="N14" s="394">
        <v>109</v>
      </c>
      <c r="P14" s="42">
        <f t="shared" si="1"/>
        <v>105</v>
      </c>
    </row>
    <row r="15" spans="1:18" s="398" customFormat="1" ht="16.5" thickBot="1" x14ac:dyDescent="0.2">
      <c r="A15" s="205"/>
      <c r="B15" s="329" t="s">
        <v>84</v>
      </c>
      <c r="C15" s="197" t="s">
        <v>85</v>
      </c>
      <c r="D15" s="31">
        <v>541</v>
      </c>
      <c r="E15" s="127">
        <v>369</v>
      </c>
      <c r="F15" s="127">
        <v>430</v>
      </c>
      <c r="G15" s="128">
        <v>762</v>
      </c>
      <c r="H15" s="32">
        <f>SUM(H9:H14)-SUM(H11:H12)</f>
        <v>750</v>
      </c>
      <c r="I15" s="395"/>
      <c r="J15" s="61">
        <f t="shared" si="0"/>
        <v>-12</v>
      </c>
      <c r="K15" s="395"/>
      <c r="L15" s="396"/>
      <c r="M15" s="406">
        <f>SUM(M9:M14)-SUM(M11:M12)</f>
        <v>290</v>
      </c>
      <c r="N15" s="397">
        <f>SUM(N9:N14)-SUM(N11:N12)</f>
        <v>660</v>
      </c>
      <c r="O15" s="396"/>
      <c r="P15" s="33">
        <f>N15-M15</f>
        <v>370</v>
      </c>
    </row>
    <row r="16" spans="1:18" x14ac:dyDescent="0.15">
      <c r="A16" s="209"/>
      <c r="B16" s="399"/>
      <c r="C16" s="200"/>
      <c r="D16" s="42"/>
      <c r="E16" s="42"/>
      <c r="F16" s="42"/>
      <c r="G16" s="42"/>
      <c r="H16" s="42"/>
      <c r="I16" s="391"/>
      <c r="J16" s="49"/>
      <c r="K16" s="391"/>
      <c r="M16" s="376"/>
      <c r="N16" s="376"/>
      <c r="P16" s="42"/>
    </row>
    <row r="17" spans="1:21" x14ac:dyDescent="0.15">
      <c r="A17" s="209"/>
      <c r="B17" s="175" t="s">
        <v>39</v>
      </c>
      <c r="C17" s="177" t="s">
        <v>86</v>
      </c>
      <c r="D17" s="50"/>
      <c r="E17" s="50"/>
      <c r="F17" s="50"/>
      <c r="G17" s="50"/>
      <c r="H17" s="50"/>
      <c r="I17" s="391"/>
      <c r="J17" s="400"/>
      <c r="K17" s="391"/>
      <c r="M17" s="377"/>
      <c r="N17" s="377"/>
      <c r="P17" s="50"/>
    </row>
    <row r="18" spans="1:21" x14ac:dyDescent="0.15">
      <c r="A18" s="209"/>
      <c r="B18" s="325" t="s">
        <v>106</v>
      </c>
      <c r="C18" s="326" t="s">
        <v>107</v>
      </c>
      <c r="D18" s="51">
        <v>243</v>
      </c>
      <c r="E18" s="52">
        <v>253</v>
      </c>
      <c r="F18" s="51">
        <v>230</v>
      </c>
      <c r="G18" s="53">
        <v>247</v>
      </c>
      <c r="H18" s="105">
        <v>220</v>
      </c>
      <c r="I18" s="391"/>
      <c r="J18" s="392">
        <f t="shared" ref="J18:J24" si="2">H18-G18</f>
        <v>-27</v>
      </c>
      <c r="K18" s="391"/>
      <c r="M18" s="408">
        <v>176</v>
      </c>
      <c r="N18" s="393">
        <v>169</v>
      </c>
      <c r="P18" s="5">
        <f t="shared" ref="P18:P23" si="3">N18-M18</f>
        <v>-7</v>
      </c>
    </row>
    <row r="19" spans="1:21" x14ac:dyDescent="0.15">
      <c r="A19" s="209"/>
      <c r="B19" s="328" t="s">
        <v>73</v>
      </c>
      <c r="C19" s="326" t="s">
        <v>74</v>
      </c>
      <c r="D19" s="44">
        <v>143</v>
      </c>
      <c r="E19" s="54">
        <v>184</v>
      </c>
      <c r="F19" s="44">
        <v>134</v>
      </c>
      <c r="G19" s="41">
        <v>188</v>
      </c>
      <c r="H19" s="4">
        <v>220</v>
      </c>
      <c r="I19" s="391"/>
      <c r="J19" s="182">
        <f t="shared" si="2"/>
        <v>32</v>
      </c>
      <c r="K19" s="391"/>
      <c r="M19" s="376">
        <v>123</v>
      </c>
      <c r="N19" s="394">
        <v>140</v>
      </c>
      <c r="P19" s="42">
        <f t="shared" si="3"/>
        <v>17</v>
      </c>
    </row>
    <row r="20" spans="1:21" x14ac:dyDescent="0.15">
      <c r="A20" s="209"/>
      <c r="B20" s="184" t="s">
        <v>73</v>
      </c>
      <c r="C20" s="186" t="s">
        <v>75</v>
      </c>
      <c r="D20" s="44">
        <v>63</v>
      </c>
      <c r="E20" s="54">
        <v>89</v>
      </c>
      <c r="F20" s="44">
        <v>30</v>
      </c>
      <c r="G20" s="41">
        <v>57</v>
      </c>
      <c r="H20" s="41">
        <v>57</v>
      </c>
      <c r="I20" s="391"/>
      <c r="J20" s="206">
        <f t="shared" si="2"/>
        <v>0</v>
      </c>
      <c r="K20" s="391"/>
      <c r="M20" s="376">
        <v>35</v>
      </c>
      <c r="N20" s="394">
        <v>37</v>
      </c>
      <c r="P20" s="46">
        <f t="shared" si="3"/>
        <v>2</v>
      </c>
    </row>
    <row r="21" spans="1:21" x14ac:dyDescent="0.15">
      <c r="A21" s="209"/>
      <c r="B21" s="184" t="s">
        <v>76</v>
      </c>
      <c r="C21" s="186" t="s">
        <v>77</v>
      </c>
      <c r="D21" s="44">
        <v>79</v>
      </c>
      <c r="E21" s="54">
        <v>94</v>
      </c>
      <c r="F21" s="44">
        <v>103</v>
      </c>
      <c r="G21" s="41">
        <v>131</v>
      </c>
      <c r="H21" s="41">
        <v>163</v>
      </c>
      <c r="I21" s="391"/>
      <c r="J21" s="206">
        <f t="shared" si="2"/>
        <v>32</v>
      </c>
      <c r="K21" s="391"/>
      <c r="M21" s="376">
        <v>88</v>
      </c>
      <c r="N21" s="394">
        <v>103</v>
      </c>
      <c r="P21" s="46">
        <f t="shared" si="3"/>
        <v>15</v>
      </c>
    </row>
    <row r="22" spans="1:21" x14ac:dyDescent="0.15">
      <c r="A22" s="209"/>
      <c r="B22" s="328" t="s">
        <v>108</v>
      </c>
      <c r="C22" s="326" t="s">
        <v>109</v>
      </c>
      <c r="D22" s="39">
        <v>20</v>
      </c>
      <c r="E22" s="52">
        <v>17</v>
      </c>
      <c r="F22" s="39">
        <v>19</v>
      </c>
      <c r="G22" s="41">
        <v>20</v>
      </c>
      <c r="H22" s="4">
        <v>50</v>
      </c>
      <c r="I22" s="391"/>
      <c r="J22" s="182">
        <f t="shared" si="2"/>
        <v>30</v>
      </c>
      <c r="K22" s="391"/>
      <c r="M22" s="376">
        <v>21</v>
      </c>
      <c r="N22" s="394">
        <v>28</v>
      </c>
      <c r="P22" s="42">
        <f t="shared" si="3"/>
        <v>7</v>
      </c>
    </row>
    <row r="23" spans="1:21" x14ac:dyDescent="0.15">
      <c r="A23" s="209"/>
      <c r="B23" s="328" t="s">
        <v>110</v>
      </c>
      <c r="C23" s="326" t="s">
        <v>111</v>
      </c>
      <c r="D23" s="44">
        <v>18</v>
      </c>
      <c r="E23" s="54">
        <v>16</v>
      </c>
      <c r="F23" s="44">
        <v>16</v>
      </c>
      <c r="G23" s="41">
        <v>10</v>
      </c>
      <c r="H23" s="4">
        <v>40</v>
      </c>
      <c r="I23" s="391"/>
      <c r="J23" s="182">
        <f t="shared" si="2"/>
        <v>30</v>
      </c>
      <c r="K23" s="391"/>
      <c r="M23" s="376">
        <v>4</v>
      </c>
      <c r="N23" s="394">
        <v>33</v>
      </c>
      <c r="P23" s="42">
        <f t="shared" si="3"/>
        <v>29</v>
      </c>
    </row>
    <row r="24" spans="1:21" s="398" customFormat="1" ht="16.5" thickBot="1" x14ac:dyDescent="0.2">
      <c r="A24" s="205"/>
      <c r="B24" s="329" t="s">
        <v>88</v>
      </c>
      <c r="C24" s="197" t="s">
        <v>89</v>
      </c>
      <c r="D24" s="31">
        <v>424</v>
      </c>
      <c r="E24" s="33">
        <v>470</v>
      </c>
      <c r="F24" s="31">
        <v>399</v>
      </c>
      <c r="G24" s="129">
        <v>466</v>
      </c>
      <c r="H24" s="32">
        <f>SUM(H18:H23)-SUM(H20:H21)</f>
        <v>530</v>
      </c>
      <c r="I24" s="395"/>
      <c r="J24" s="61">
        <f t="shared" si="2"/>
        <v>64</v>
      </c>
      <c r="K24" s="395"/>
      <c r="L24" s="396"/>
      <c r="M24" s="406">
        <f>SUM(M18:M23)-SUM(M20:M21)</f>
        <v>324</v>
      </c>
      <c r="N24" s="397">
        <f>SUM(N18:N23)-SUM(N20:N21)</f>
        <v>370</v>
      </c>
      <c r="O24" s="396"/>
      <c r="P24" s="33">
        <f>N24-M24</f>
        <v>46</v>
      </c>
    </row>
    <row r="25" spans="1:21" x14ac:dyDescent="0.15">
      <c r="A25" s="209"/>
      <c r="B25" s="399"/>
      <c r="C25" s="200"/>
      <c r="D25" s="42"/>
      <c r="E25" s="42"/>
      <c r="F25" s="42"/>
      <c r="G25" s="43"/>
      <c r="H25" s="42"/>
      <c r="I25" s="391"/>
      <c r="J25" s="49"/>
      <c r="K25" s="391"/>
      <c r="M25" s="376"/>
      <c r="N25" s="376"/>
      <c r="P25" s="42"/>
    </row>
    <row r="26" spans="1:21" x14ac:dyDescent="0.15">
      <c r="A26" s="209"/>
      <c r="B26" s="175" t="s">
        <v>90</v>
      </c>
      <c r="C26" s="177" t="s">
        <v>91</v>
      </c>
      <c r="D26" s="50"/>
      <c r="E26" s="50"/>
      <c r="F26" s="50"/>
      <c r="G26" s="50"/>
      <c r="H26" s="50"/>
      <c r="I26" s="391"/>
      <c r="J26" s="55"/>
      <c r="K26" s="391"/>
      <c r="M26" s="377"/>
      <c r="N26" s="377"/>
      <c r="P26" s="50"/>
    </row>
    <row r="27" spans="1:21" x14ac:dyDescent="0.15">
      <c r="A27" s="209"/>
      <c r="B27" s="325" t="s">
        <v>106</v>
      </c>
      <c r="C27" s="326" t="s">
        <v>107</v>
      </c>
      <c r="D27" s="51">
        <v>-4</v>
      </c>
      <c r="E27" s="52">
        <v>2</v>
      </c>
      <c r="F27" s="51">
        <v>1</v>
      </c>
      <c r="G27" s="53">
        <v>-7</v>
      </c>
      <c r="H27" s="105">
        <v>-2</v>
      </c>
      <c r="I27" s="391"/>
      <c r="J27" s="392">
        <f>H27-G27</f>
        <v>5</v>
      </c>
      <c r="K27" s="391"/>
      <c r="M27" s="408">
        <v>-5</v>
      </c>
      <c r="N27" s="393">
        <v>-5</v>
      </c>
      <c r="P27" s="5">
        <f t="shared" ref="P27:P30" si="4">N27-M27</f>
        <v>0</v>
      </c>
    </row>
    <row r="28" spans="1:21" x14ac:dyDescent="0.2">
      <c r="A28" s="209"/>
      <c r="B28" s="328" t="s">
        <v>73</v>
      </c>
      <c r="C28" s="326" t="s">
        <v>74</v>
      </c>
      <c r="D28" s="39">
        <v>-29</v>
      </c>
      <c r="E28" s="52">
        <v>-5</v>
      </c>
      <c r="F28" s="39">
        <v>-1</v>
      </c>
      <c r="G28" s="41">
        <v>10</v>
      </c>
      <c r="H28" s="4">
        <v>15</v>
      </c>
      <c r="I28" s="391"/>
      <c r="J28" s="182">
        <f>H28-G28</f>
        <v>5</v>
      </c>
      <c r="K28" s="391"/>
      <c r="M28" s="376">
        <v>6</v>
      </c>
      <c r="N28" s="394">
        <v>8</v>
      </c>
      <c r="P28" s="42">
        <f t="shared" si="4"/>
        <v>2</v>
      </c>
      <c r="Q28" s="401"/>
      <c r="R28" s="402"/>
      <c r="S28" s="402"/>
      <c r="T28" s="402"/>
      <c r="U28" s="402"/>
    </row>
    <row r="29" spans="1:21" x14ac:dyDescent="0.2">
      <c r="A29" s="209"/>
      <c r="B29" s="328" t="s">
        <v>108</v>
      </c>
      <c r="C29" s="326" t="s">
        <v>109</v>
      </c>
      <c r="D29" s="39">
        <v>1</v>
      </c>
      <c r="E29" s="52">
        <v>1</v>
      </c>
      <c r="F29" s="39">
        <v>3</v>
      </c>
      <c r="G29" s="41">
        <v>2</v>
      </c>
      <c r="H29" s="4">
        <v>5</v>
      </c>
      <c r="I29" s="391"/>
      <c r="J29" s="182">
        <f>H29-G29</f>
        <v>3</v>
      </c>
      <c r="K29" s="391"/>
      <c r="M29" s="376">
        <v>3</v>
      </c>
      <c r="N29" s="394">
        <v>1</v>
      </c>
      <c r="P29" s="42">
        <f t="shared" si="4"/>
        <v>-2</v>
      </c>
      <c r="Q29" s="403"/>
      <c r="R29" s="404"/>
      <c r="S29" s="404"/>
      <c r="T29" s="404"/>
      <c r="U29" s="404"/>
    </row>
    <row r="30" spans="1:21" x14ac:dyDescent="0.2">
      <c r="A30" s="209"/>
      <c r="B30" s="328" t="s">
        <v>110</v>
      </c>
      <c r="C30" s="326" t="s">
        <v>111</v>
      </c>
      <c r="D30" s="39">
        <v>-1</v>
      </c>
      <c r="E30" s="52">
        <v>4</v>
      </c>
      <c r="F30" s="39">
        <v>1</v>
      </c>
      <c r="G30" s="47">
        <v>-1</v>
      </c>
      <c r="H30" s="4">
        <v>1</v>
      </c>
      <c r="I30" s="391"/>
      <c r="J30" s="182">
        <f>H30-G30</f>
        <v>2</v>
      </c>
      <c r="K30" s="391"/>
      <c r="M30" s="376">
        <v>0</v>
      </c>
      <c r="N30" s="394">
        <v>-3</v>
      </c>
      <c r="P30" s="42">
        <f t="shared" si="4"/>
        <v>-3</v>
      </c>
      <c r="Q30" s="403"/>
      <c r="R30" s="404"/>
      <c r="S30" s="404"/>
      <c r="T30" s="404"/>
      <c r="U30" s="404"/>
    </row>
    <row r="31" spans="1:21" s="398" customFormat="1" ht="16.5" thickBot="1" x14ac:dyDescent="0.25">
      <c r="A31" s="205"/>
      <c r="B31" s="329" t="s">
        <v>92</v>
      </c>
      <c r="C31" s="197" t="s">
        <v>93</v>
      </c>
      <c r="D31" s="130">
        <v>-33</v>
      </c>
      <c r="E31" s="131">
        <v>2</v>
      </c>
      <c r="F31" s="130">
        <v>4</v>
      </c>
      <c r="G31" s="129">
        <v>4</v>
      </c>
      <c r="H31" s="32">
        <f>SUM(H27:H30)</f>
        <v>19</v>
      </c>
      <c r="I31" s="395"/>
      <c r="J31" s="61">
        <f>H31-G31</f>
        <v>15</v>
      </c>
      <c r="K31" s="395"/>
      <c r="L31" s="396"/>
      <c r="M31" s="406">
        <f>SUM(M27:M30)</f>
        <v>4</v>
      </c>
      <c r="N31" s="397">
        <f>SUM(N27:N30)</f>
        <v>1</v>
      </c>
      <c r="O31" s="396"/>
      <c r="P31" s="33">
        <f>N31-M31</f>
        <v>-3</v>
      </c>
      <c r="Q31" s="401"/>
      <c r="R31" s="404"/>
      <c r="S31" s="404"/>
      <c r="T31" s="404"/>
      <c r="U31" s="404"/>
    </row>
    <row r="32" spans="1:21" x14ac:dyDescent="0.15">
      <c r="A32" s="209"/>
      <c r="B32" s="209"/>
      <c r="C32" s="211"/>
    </row>
    <row r="33" spans="1:16" x14ac:dyDescent="0.15">
      <c r="A33" s="209"/>
      <c r="B33" s="222" t="s">
        <v>45</v>
      </c>
      <c r="C33" s="211"/>
      <c r="M33" s="221"/>
    </row>
    <row r="34" spans="1:16" x14ac:dyDescent="0.15">
      <c r="A34" s="209"/>
      <c r="B34" s="222"/>
      <c r="C34" s="211"/>
    </row>
    <row r="35" spans="1:16" x14ac:dyDescent="0.15">
      <c r="B35" s="331" t="s">
        <v>112</v>
      </c>
    </row>
    <row r="36" spans="1:16" x14ac:dyDescent="0.15">
      <c r="B36" s="331" t="s">
        <v>113</v>
      </c>
    </row>
    <row r="37" spans="1:16" x14ac:dyDescent="0.15">
      <c r="B37" s="331"/>
    </row>
    <row r="38" spans="1:16" x14ac:dyDescent="0.15">
      <c r="B38" s="331" t="s">
        <v>119</v>
      </c>
    </row>
    <row r="39" spans="1:16" x14ac:dyDescent="0.15">
      <c r="B39" s="222" t="s">
        <v>114</v>
      </c>
    </row>
    <row r="40" spans="1:16" x14ac:dyDescent="0.15">
      <c r="B40" s="378"/>
    </row>
    <row r="41" spans="1:16" x14ac:dyDescent="0.15">
      <c r="B41" s="222"/>
      <c r="C41" s="222"/>
      <c r="P41" s="222"/>
    </row>
    <row r="42" spans="1:16" x14ac:dyDescent="0.15">
      <c r="B42" s="222"/>
      <c r="C42" s="222"/>
      <c r="P42" s="222"/>
    </row>
    <row r="43" spans="1:16" x14ac:dyDescent="0.15">
      <c r="B43" s="222"/>
      <c r="C43" s="222"/>
      <c r="E43" s="222"/>
      <c r="J43" s="222"/>
      <c r="P43" s="222"/>
    </row>
    <row r="44" spans="1:16" x14ac:dyDescent="0.15">
      <c r="B44" s="222"/>
      <c r="C44" s="222"/>
      <c r="E44" s="222"/>
      <c r="J44" s="222"/>
      <c r="P44" s="222"/>
    </row>
    <row r="45" spans="1:16" x14ac:dyDescent="0.15">
      <c r="B45" s="379"/>
    </row>
    <row r="46" spans="1:16" x14ac:dyDescent="0.15">
      <c r="B46" s="222" t="s">
        <v>46</v>
      </c>
    </row>
    <row r="47" spans="1:16" x14ac:dyDescent="0.15">
      <c r="B47" s="222"/>
    </row>
    <row r="48" spans="1:16" x14ac:dyDescent="0.15">
      <c r="B48" s="222" t="s">
        <v>115</v>
      </c>
    </row>
    <row r="49" spans="2:5" x14ac:dyDescent="0.15">
      <c r="B49" s="331" t="s">
        <v>116</v>
      </c>
    </row>
    <row r="50" spans="2:5" x14ac:dyDescent="0.15">
      <c r="B50" s="331"/>
    </row>
    <row r="51" spans="2:5" x14ac:dyDescent="0.15">
      <c r="B51" s="222" t="s">
        <v>117</v>
      </c>
    </row>
    <row r="52" spans="2:5" x14ac:dyDescent="0.15">
      <c r="B52" s="222" t="s">
        <v>118</v>
      </c>
    </row>
    <row r="53" spans="2:5" x14ac:dyDescent="0.15">
      <c r="B53" s="378"/>
    </row>
    <row r="54" spans="2:5" x14ac:dyDescent="0.15">
      <c r="B54" s="222"/>
    </row>
    <row r="55" spans="2:5" x14ac:dyDescent="0.15">
      <c r="B55" s="222"/>
      <c r="E55" s="222"/>
    </row>
    <row r="56" spans="2:5" x14ac:dyDescent="0.15">
      <c r="B56" s="222"/>
      <c r="E56" s="222"/>
    </row>
    <row r="57" spans="2:5" x14ac:dyDescent="0.15">
      <c r="B57" s="222"/>
    </row>
    <row r="58" spans="2:5" x14ac:dyDescent="0.15">
      <c r="B58" s="222"/>
    </row>
    <row r="59" spans="2:5" x14ac:dyDescent="0.15">
      <c r="B59" s="331"/>
    </row>
    <row r="60" spans="2:5" x14ac:dyDescent="0.15">
      <c r="B60" s="222"/>
    </row>
    <row r="61" spans="2:5" x14ac:dyDescent="0.15">
      <c r="B61" s="222"/>
    </row>
    <row r="62" spans="2:5" x14ac:dyDescent="0.15">
      <c r="B62" s="222"/>
    </row>
    <row r="63" spans="2:5" x14ac:dyDescent="0.15">
      <c r="B63" s="222"/>
    </row>
  </sheetData>
  <sheetProtection algorithmName="SHA-512" hashValue="TKb7G667z79nyC/gYG63aGTN2xfQ1rmy5Pc0FLNcdIsrrNeUfKcpborMUkJ4tkOpfA0cJ6nnUwQ42i4xrhfAjQ==" saltValue="kV7QGYC1hfjMRaHKStL9Sw==" spinCount="100000" sheet="1" objects="1" scenarios="1"/>
  <mergeCells count="1">
    <mergeCell ref="M7:N7"/>
  </mergeCells>
  <phoneticPr fontId="5"/>
  <conditionalFormatting sqref="A3:A7 B34 P41:P44 E43:E44 J43:J44 B53:B63">
    <cfRule type="containsErrors" dxfId="25" priority="39">
      <formula>ISERROR(A3)</formula>
    </cfRule>
  </conditionalFormatting>
  <conditionalFormatting sqref="A8:B31">
    <cfRule type="containsErrors" dxfId="24" priority="33">
      <formula>ISERROR(A8)</formula>
    </cfRule>
  </conditionalFormatting>
  <conditionalFormatting sqref="B4:B7">
    <cfRule type="containsErrors" dxfId="23" priority="37">
      <formula>ISERROR(B4)</formula>
    </cfRule>
  </conditionalFormatting>
  <conditionalFormatting sqref="B39:B45 B47">
    <cfRule type="containsErrors" dxfId="22" priority="27">
      <formula>ISERROR(B39)</formula>
    </cfRule>
  </conditionalFormatting>
  <conditionalFormatting sqref="B1:C2">
    <cfRule type="containsErrors" dxfId="21" priority="38">
      <formula>ISERROR(B1)</formula>
    </cfRule>
  </conditionalFormatting>
  <conditionalFormatting sqref="C4:C31">
    <cfRule type="containsErrors" dxfId="20" priority="36">
      <formula>ISERROR(C4)</formula>
    </cfRule>
  </conditionalFormatting>
  <conditionalFormatting sqref="D5:H31">
    <cfRule type="containsErrors" dxfId="19" priority="32">
      <formula>ISERROR(D5)</formula>
    </cfRule>
  </conditionalFormatting>
  <conditionalFormatting sqref="E55:E56">
    <cfRule type="containsErrors" dxfId="18" priority="26">
      <formula>ISERROR(E55)</formula>
    </cfRule>
  </conditionalFormatting>
  <conditionalFormatting sqref="J5:J8">
    <cfRule type="containsErrors" dxfId="17" priority="29">
      <formula>ISERROR(J5)</formula>
    </cfRule>
  </conditionalFormatting>
  <conditionalFormatting sqref="J15:J16 J24:J26">
    <cfRule type="containsErrors" dxfId="16" priority="31">
      <formula>ISERROR(J15)</formula>
    </cfRule>
  </conditionalFormatting>
  <conditionalFormatting sqref="J31">
    <cfRule type="containsErrors" dxfId="15" priority="30">
      <formula>ISERROR(J31)</formula>
    </cfRule>
  </conditionalFormatting>
  <conditionalFormatting sqref="A32:C32 A34:C34 A33 C33">
    <cfRule type="containsErrors" dxfId="14" priority="41">
      <formula>ISERROR(A32)</formula>
    </cfRule>
  </conditionalFormatting>
  <conditionalFormatting sqref="C41:C44">
    <cfRule type="containsErrors" dxfId="13" priority="25">
      <formula>ISERROR(C41)</formula>
    </cfRule>
  </conditionalFormatting>
  <conditionalFormatting sqref="B33">
    <cfRule type="containsErrors" dxfId="12" priority="24">
      <formula>ISERROR(B33)</formula>
    </cfRule>
  </conditionalFormatting>
  <conditionalFormatting sqref="B46">
    <cfRule type="containsErrors" dxfId="11" priority="23">
      <formula>ISERROR(B46)</formula>
    </cfRule>
  </conditionalFormatting>
  <conditionalFormatting sqref="B52">
    <cfRule type="containsErrors" dxfId="10" priority="22">
      <formula>ISERROR(B52)</formula>
    </cfRule>
  </conditionalFormatting>
  <conditionalFormatting sqref="P5 P7">
    <cfRule type="containsErrors" dxfId="9" priority="20">
      <formula>ISERROR(P5)</formula>
    </cfRule>
  </conditionalFormatting>
  <conditionalFormatting sqref="M5:N5 M7">
    <cfRule type="containsErrors" dxfId="8" priority="21">
      <formula>ISERROR(M5)</formula>
    </cfRule>
  </conditionalFormatting>
  <conditionalFormatting sqref="M8:N8">
    <cfRule type="containsErrors" dxfId="7" priority="19">
      <formula>ISERROR(M8)</formula>
    </cfRule>
  </conditionalFormatting>
  <conditionalFormatting sqref="P8">
    <cfRule type="containsErrors" dxfId="6" priority="18">
      <formula>ISERROR(P8)</formula>
    </cfRule>
  </conditionalFormatting>
  <conditionalFormatting sqref="M28:M29 M9:N27 M30:N31">
    <cfRule type="containsErrors" dxfId="5" priority="17">
      <formula>ISERROR(M9)</formula>
    </cfRule>
  </conditionalFormatting>
  <conditionalFormatting sqref="P9:P31">
    <cfRule type="containsErrors" dxfId="4" priority="16">
      <formula>ISERROR(P9)</formula>
    </cfRule>
  </conditionalFormatting>
  <conditionalFormatting sqref="N28">
    <cfRule type="containsErrors" dxfId="3" priority="15">
      <formula>ISERROR(N28)</formula>
    </cfRule>
  </conditionalFormatting>
  <conditionalFormatting sqref="N29">
    <cfRule type="containsErrors" dxfId="2" priority="13">
      <formula>ISERROR(N29)</formula>
    </cfRule>
  </conditionalFormatting>
  <conditionalFormatting sqref="M6:N6">
    <cfRule type="containsErrors" dxfId="1" priority="12">
      <formula>ISERROR(M6)</formula>
    </cfRule>
  </conditionalFormatting>
  <conditionalFormatting sqref="P6">
    <cfRule type="containsErrors" dxfId="0" priority="11">
      <formula>ISERROR(P6)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BDDA5AE5638A4D805D5F77EDB02511" ma:contentTypeVersion="17" ma:contentTypeDescription="新しいドキュメントを作成します。" ma:contentTypeScope="" ma:versionID="8265d11152614838091a9c3a66571e8f">
  <xsd:schema xmlns:xsd="http://www.w3.org/2001/XMLSchema" xmlns:xs="http://www.w3.org/2001/XMLSchema" xmlns:p="http://schemas.microsoft.com/office/2006/metadata/properties" xmlns:ns2="69e705a9-9030-455b-a88a-34f27c47dab4" xmlns:ns3="4f9b9f7a-5e71-4adf-83e2-c19cb7e8fd5e" targetNamespace="http://schemas.microsoft.com/office/2006/metadata/properties" ma:root="true" ma:fieldsID="c39f9bc524f7f886d20fcb1ae8902c47" ns2:_="" ns3:_="">
    <xsd:import namespace="69e705a9-9030-455b-a88a-34f27c47dab4"/>
    <xsd:import namespace="4f9b9f7a-5e71-4adf-83e2-c19cb7e8f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705a9-9030-455b-a88a-34f27c47d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54e5f7a0-bb58-433f-a2d2-b3baed4d08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b9f7a-5e71-4adf-83e2-c19cb7e8fd5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0de6d82-467e-449d-ab91-bf6a890b16bf}" ma:internalName="TaxCatchAll" ma:showField="CatchAllData" ma:web="4f9b9f7a-5e71-4adf-83e2-c19cb7e8f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9b9f7a-5e71-4adf-83e2-c19cb7e8fd5e" xsi:nil="true"/>
    <lcf76f155ced4ddcb4097134ff3c332f xmlns="69e705a9-9030-455b-a88a-34f27c47dab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3C4720-AE79-444B-8F3B-4B13ED4393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705a9-9030-455b-a88a-34f27c47dab4"/>
    <ds:schemaRef ds:uri="4f9b9f7a-5e71-4adf-83e2-c19cb7e8f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1EE293-89FA-46F8-94C7-3A901F7DBE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AD524B-D6C6-49B8-806A-B06CBF37FE85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69e705a9-9030-455b-a88a-34f27c47dab4"/>
    <ds:schemaRef ds:uri="http://purl.org/dc/elements/1.1/"/>
    <ds:schemaRef ds:uri="http://schemas.microsoft.com/office/infopath/2007/PartnerControls"/>
    <ds:schemaRef ds:uri="4f9b9f7a-5e71-4adf-83e2-c19cb7e8fd5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環境(Inova除く) Env.(exc.Inova)</vt:lpstr>
      <vt:lpstr>環境（Inova）</vt:lpstr>
      <vt:lpstr>環境(連結) Env.(cons.)</vt:lpstr>
      <vt:lpstr>機械・インフラMachinery&amp;Infrastructure</vt:lpstr>
      <vt:lpstr>脱炭素化Carbon Neutral Solution</vt:lpstr>
      <vt:lpstr>'環境（Inova）'!Print_Area</vt:lpstr>
      <vt:lpstr>'環境(Inova除く) Env.(exc.Inova)'!Print_Area</vt:lpstr>
      <vt:lpstr>'環境(連結) Env.(cons.)'!Print_Area</vt:lpstr>
      <vt:lpstr>'機械・インフラMachinery&amp;Infrastructure'!Print_Area</vt:lpstr>
      <vt:lpstr>'脱炭素化Carbon Neutral Solution'!Print_Area</vt:lpstr>
    </vt:vector>
  </TitlesOfParts>
  <Manager/>
  <Company>ITOCHU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佐々木 博子</dc:creator>
  <cp:keywords/>
  <dc:description/>
  <cp:lastModifiedBy>Kido Yuko</cp:lastModifiedBy>
  <cp:revision/>
  <cp:lastPrinted>2024-02-05T01:52:09Z</cp:lastPrinted>
  <dcterms:created xsi:type="dcterms:W3CDTF">2020-09-03T00:09:32Z</dcterms:created>
  <dcterms:modified xsi:type="dcterms:W3CDTF">2024-02-05T05:44:38Z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0x0101009ABDDA5AE5638A4D805D5F77EDB02511</vt:lpwstr>
  </property>
  <property fmtid="{D5CDD505-2E9C-101B-9397-08002B2CF9AE}" pid="3" name="MediaServiceImageTags">
    <vt:lpwstr/>
  </property>
</Properties>
</file>